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2995" windowHeight="10545"/>
  </bookViews>
  <sheets>
    <sheet name="Notes to Bidder" sheetId="8" r:id="rId1"/>
    <sheet name="Cluster A" sheetId="1" r:id="rId2"/>
    <sheet name="Cluster B" sheetId="5" r:id="rId3"/>
    <sheet name="Cluster C" sheetId="2" r:id="rId4"/>
    <sheet name="Cluster D" sheetId="3" r:id="rId5"/>
    <sheet name="Cluster E" sheetId="4" r:id="rId6"/>
    <sheet name="Cluster F" sheetId="6" r:id="rId7"/>
  </sheets>
  <calcPr calcId="145621"/>
</workbook>
</file>

<file path=xl/calcChain.xml><?xml version="1.0" encoding="utf-8"?>
<calcChain xmlns="http://schemas.openxmlformats.org/spreadsheetml/2006/main">
  <c r="H34" i="4" l="1"/>
  <c r="D33" i="4"/>
  <c r="D14" i="4"/>
  <c r="C4" i="6" l="1"/>
  <c r="C4" i="4"/>
  <c r="C4" i="3"/>
  <c r="C4" i="2"/>
  <c r="C4" i="5"/>
  <c r="C4" i="1"/>
  <c r="H33" i="4" l="1"/>
  <c r="H20" i="4"/>
  <c r="H21" i="4"/>
  <c r="H22" i="4"/>
  <c r="H23" i="4"/>
  <c r="H24" i="4"/>
  <c r="H25" i="4"/>
  <c r="H26" i="4"/>
  <c r="H27" i="4"/>
  <c r="H28" i="4"/>
  <c r="H29" i="4"/>
  <c r="H30" i="4"/>
  <c r="H31" i="4"/>
  <c r="H32" i="4"/>
  <c r="H19" i="4"/>
  <c r="H14" i="4"/>
  <c r="H10" i="4"/>
  <c r="H11" i="4"/>
  <c r="H12" i="4"/>
  <c r="H13" i="4"/>
  <c r="H9" i="4"/>
  <c r="H45" i="3"/>
  <c r="H38" i="3"/>
  <c r="H39" i="3"/>
  <c r="H40" i="3"/>
  <c r="H41" i="3"/>
  <c r="H42" i="3"/>
  <c r="H43" i="3"/>
  <c r="H37" i="3"/>
  <c r="H32" i="3"/>
  <c r="H31" i="3"/>
  <c r="H30" i="3"/>
  <c r="H40" i="2"/>
  <c r="H39" i="2"/>
  <c r="H44" i="2"/>
  <c r="H43" i="2"/>
  <c r="H37" i="2"/>
  <c r="H38" i="2"/>
  <c r="H41" i="2"/>
  <c r="H42" i="2"/>
  <c r="H36" i="2"/>
  <c r="H31" i="2"/>
  <c r="H30" i="2"/>
  <c r="H25" i="2"/>
  <c r="H18" i="2"/>
  <c r="H19" i="2"/>
  <c r="H20" i="2"/>
  <c r="H21" i="2"/>
  <c r="H22" i="2"/>
  <c r="H23" i="2"/>
  <c r="H24" i="2"/>
  <c r="H17" i="2"/>
  <c r="H12" i="2"/>
  <c r="H10" i="2"/>
  <c r="H11" i="2"/>
  <c r="H9" i="2"/>
  <c r="D34" i="1"/>
  <c r="D15" i="1" l="1"/>
  <c r="D41" i="5"/>
  <c r="D33" i="5"/>
  <c r="D25" i="5"/>
  <c r="D12" i="5"/>
  <c r="E38" i="6" l="1"/>
  <c r="E37" i="6"/>
  <c r="E39" i="6"/>
  <c r="E40" i="6"/>
  <c r="E41" i="6"/>
  <c r="E42" i="6"/>
  <c r="E43" i="6"/>
  <c r="E44" i="6"/>
  <c r="E45" i="6"/>
  <c r="E46" i="6"/>
  <c r="E47" i="6"/>
  <c r="E48" i="6"/>
  <c r="E49" i="6"/>
  <c r="E50" i="6"/>
  <c r="E51" i="6"/>
  <c r="E52" i="6"/>
  <c r="E53" i="6"/>
  <c r="E36" i="6"/>
  <c r="D54" i="6"/>
  <c r="C54" i="6"/>
  <c r="E25" i="6"/>
  <c r="E26" i="6"/>
  <c r="E27" i="6"/>
  <c r="E28" i="6"/>
  <c r="E29" i="6"/>
  <c r="E30" i="6"/>
  <c r="E24" i="6"/>
  <c r="D31" i="6"/>
  <c r="C31" i="6"/>
  <c r="E10" i="6"/>
  <c r="E11" i="6"/>
  <c r="E12" i="6"/>
  <c r="E13" i="6"/>
  <c r="E14" i="6"/>
  <c r="E15" i="6"/>
  <c r="E16" i="6"/>
  <c r="E17" i="6"/>
  <c r="E18" i="6"/>
  <c r="E9" i="6"/>
  <c r="C19" i="6"/>
  <c r="C33" i="4"/>
  <c r="E20" i="4"/>
  <c r="F20" i="4" s="1"/>
  <c r="G20" i="4" s="1"/>
  <c r="E21" i="4"/>
  <c r="F21" i="4" s="1"/>
  <c r="G21" i="4" s="1"/>
  <c r="E22" i="4"/>
  <c r="F22" i="4" s="1"/>
  <c r="E23" i="4"/>
  <c r="F23" i="4" s="1"/>
  <c r="G23" i="4" s="1"/>
  <c r="E24" i="4"/>
  <c r="F24" i="4" s="1"/>
  <c r="E25" i="4"/>
  <c r="F25" i="4" s="1"/>
  <c r="E26" i="4"/>
  <c r="F26" i="4" s="1"/>
  <c r="G26" i="4" s="1"/>
  <c r="E27" i="4"/>
  <c r="F27" i="4" s="1"/>
  <c r="E28" i="4"/>
  <c r="F28" i="4" s="1"/>
  <c r="E29" i="4"/>
  <c r="F29" i="4" s="1"/>
  <c r="E30" i="4"/>
  <c r="F30" i="4" s="1"/>
  <c r="G30" i="4" s="1"/>
  <c r="E31" i="4"/>
  <c r="F31" i="4" s="1"/>
  <c r="E32" i="4"/>
  <c r="F32" i="4" s="1"/>
  <c r="E19" i="4"/>
  <c r="E10" i="4"/>
  <c r="E11" i="4"/>
  <c r="F11" i="4" s="1"/>
  <c r="E12" i="4"/>
  <c r="F12" i="4" s="1"/>
  <c r="E13" i="4"/>
  <c r="F13" i="4" s="1"/>
  <c r="E9" i="4"/>
  <c r="C14" i="4"/>
  <c r="E42" i="3"/>
  <c r="F42" i="3" s="1"/>
  <c r="G42" i="3" s="1"/>
  <c r="C44" i="3"/>
  <c r="D44" i="3"/>
  <c r="E39" i="3"/>
  <c r="F39" i="3" s="1"/>
  <c r="G39" i="3" s="1"/>
  <c r="E38" i="3"/>
  <c r="F38" i="3" s="1"/>
  <c r="E40" i="3"/>
  <c r="F40" i="3" s="1"/>
  <c r="G40" i="3" s="1"/>
  <c r="E41" i="3"/>
  <c r="F41" i="3" s="1"/>
  <c r="G41" i="3" s="1"/>
  <c r="E43" i="3"/>
  <c r="F43" i="3" s="1"/>
  <c r="G43" i="3" s="1"/>
  <c r="E37" i="3"/>
  <c r="F37" i="3" s="1"/>
  <c r="E31" i="3"/>
  <c r="E30" i="3"/>
  <c r="F30" i="3" s="1"/>
  <c r="D32" i="3"/>
  <c r="C32" i="3"/>
  <c r="E10" i="3"/>
  <c r="H40" i="6" l="1"/>
  <c r="H14" i="6"/>
  <c r="F36" i="6"/>
  <c r="F37" i="6"/>
  <c r="H37" i="6" s="1"/>
  <c r="F28" i="6"/>
  <c r="G28" i="6" s="1"/>
  <c r="F9" i="6"/>
  <c r="G9" i="6" s="1"/>
  <c r="H27" i="6"/>
  <c r="F29" i="6"/>
  <c r="H29" i="6" s="1"/>
  <c r="F25" i="6"/>
  <c r="G25" i="6" s="1"/>
  <c r="H25" i="6" s="1"/>
  <c r="F53" i="6"/>
  <c r="H53" i="6" s="1"/>
  <c r="F49" i="6"/>
  <c r="H49" i="6"/>
  <c r="F45" i="6"/>
  <c r="H45" i="6" s="1"/>
  <c r="F41" i="6"/>
  <c r="G41" i="6" s="1"/>
  <c r="H41" i="6" s="1"/>
  <c r="F16" i="6"/>
  <c r="F12" i="6"/>
  <c r="H12" i="6" s="1"/>
  <c r="F10" i="3"/>
  <c r="G10" i="3" s="1"/>
  <c r="F17" i="6"/>
  <c r="F13" i="6"/>
  <c r="E19" i="6"/>
  <c r="E14" i="4"/>
  <c r="E33" i="4"/>
  <c r="F9" i="4"/>
  <c r="G9" i="4" s="1"/>
  <c r="E31" i="6"/>
  <c r="F24" i="6"/>
  <c r="G24" i="6" s="1"/>
  <c r="F27" i="6"/>
  <c r="G27" i="6" s="1"/>
  <c r="G37" i="6"/>
  <c r="G12" i="6" s="1"/>
  <c r="F15" i="6"/>
  <c r="F11" i="6"/>
  <c r="G53" i="6"/>
  <c r="G49" i="6"/>
  <c r="G45" i="6"/>
  <c r="F18" i="6"/>
  <c r="F14" i="6"/>
  <c r="G14" i="6" s="1"/>
  <c r="F10" i="6"/>
  <c r="G29" i="6"/>
  <c r="F52" i="6"/>
  <c r="G52" i="6" s="1"/>
  <c r="F48" i="6"/>
  <c r="G48" i="6" s="1"/>
  <c r="F44" i="6"/>
  <c r="G44" i="6" s="1"/>
  <c r="F40" i="6"/>
  <c r="G40" i="6" s="1"/>
  <c r="F51" i="6"/>
  <c r="G51" i="6" s="1"/>
  <c r="F47" i="6"/>
  <c r="G47" i="6" s="1"/>
  <c r="F43" i="6"/>
  <c r="G43" i="6" s="1"/>
  <c r="F39" i="6"/>
  <c r="G39" i="6" s="1"/>
  <c r="F50" i="6"/>
  <c r="G50" i="6" s="1"/>
  <c r="F46" i="6"/>
  <c r="G46" i="6" s="1"/>
  <c r="F42" i="6"/>
  <c r="G42" i="6" s="1"/>
  <c r="F38" i="6"/>
  <c r="G38" i="6" s="1"/>
  <c r="E54" i="6"/>
  <c r="F30" i="6"/>
  <c r="G30" i="6" s="1"/>
  <c r="F26" i="6"/>
  <c r="G26" i="6" s="1"/>
  <c r="G22" i="4"/>
  <c r="G11" i="4"/>
  <c r="F10" i="4"/>
  <c r="G10" i="4" s="1"/>
  <c r="F31" i="3"/>
  <c r="G31" i="3" s="1"/>
  <c r="E44" i="3"/>
  <c r="G13" i="4"/>
  <c r="G29" i="4"/>
  <c r="G25" i="4"/>
  <c r="G32" i="4"/>
  <c r="G28" i="4"/>
  <c r="G24" i="4"/>
  <c r="G12" i="4"/>
  <c r="G31" i="4"/>
  <c r="G27" i="4"/>
  <c r="F44" i="3"/>
  <c r="G38" i="3"/>
  <c r="F19" i="4"/>
  <c r="G19" i="4" s="1"/>
  <c r="G37" i="3"/>
  <c r="G30" i="3"/>
  <c r="E32" i="3"/>
  <c r="D25" i="3"/>
  <c r="E11" i="3"/>
  <c r="E12" i="3"/>
  <c r="E13" i="3"/>
  <c r="E14" i="3"/>
  <c r="E15" i="3"/>
  <c r="E16" i="3"/>
  <c r="E17" i="3"/>
  <c r="E18" i="3"/>
  <c r="E19" i="3"/>
  <c r="E20" i="3"/>
  <c r="E21" i="3"/>
  <c r="E22" i="3"/>
  <c r="E23" i="3"/>
  <c r="E24" i="3"/>
  <c r="D43" i="2"/>
  <c r="C43" i="2"/>
  <c r="E39" i="2"/>
  <c r="F39" i="2" s="1"/>
  <c r="G39" i="2" s="1"/>
  <c r="E37" i="2"/>
  <c r="F37" i="2" s="1"/>
  <c r="E38" i="2"/>
  <c r="F38" i="2" s="1"/>
  <c r="G38" i="2" s="1"/>
  <c r="E40" i="2"/>
  <c r="F40" i="2" s="1"/>
  <c r="G40" i="2" s="1"/>
  <c r="E41" i="2"/>
  <c r="F41" i="2" s="1"/>
  <c r="G41" i="2" s="1"/>
  <c r="E42" i="2"/>
  <c r="F42" i="2" s="1"/>
  <c r="E36" i="2"/>
  <c r="C31" i="2"/>
  <c r="D31" i="2"/>
  <c r="E30" i="2"/>
  <c r="E31" i="2" s="1"/>
  <c r="E17" i="2"/>
  <c r="F17" i="2" s="1"/>
  <c r="E18" i="2"/>
  <c r="F18" i="2" s="1"/>
  <c r="G18" i="2" s="1"/>
  <c r="E19" i="2"/>
  <c r="E20" i="2"/>
  <c r="F20" i="2" s="1"/>
  <c r="G20" i="2" s="1"/>
  <c r="E21" i="2"/>
  <c r="E22" i="2"/>
  <c r="F22" i="2" s="1"/>
  <c r="G22" i="2" s="1"/>
  <c r="E23" i="2"/>
  <c r="F23" i="2" s="1"/>
  <c r="G23" i="2" s="1"/>
  <c r="E24" i="2"/>
  <c r="F24" i="2" s="1"/>
  <c r="E9" i="2"/>
  <c r="F9" i="2" s="1"/>
  <c r="E10" i="2"/>
  <c r="E11" i="2"/>
  <c r="F11" i="2" s="1"/>
  <c r="G11" i="2" s="1"/>
  <c r="H11" i="6" l="1"/>
  <c r="H42" i="6"/>
  <c r="H24" i="6"/>
  <c r="H44" i="6"/>
  <c r="H46" i="6"/>
  <c r="H26" i="6"/>
  <c r="G16" i="6"/>
  <c r="H16" i="6" s="1"/>
  <c r="H43" i="6"/>
  <c r="H52" i="6"/>
  <c r="H50" i="6"/>
  <c r="H30" i="6"/>
  <c r="H39" i="6"/>
  <c r="H48" i="6"/>
  <c r="G36" i="6"/>
  <c r="H36" i="6" s="1"/>
  <c r="H54" i="6" s="1"/>
  <c r="G18" i="6"/>
  <c r="H18" i="6" s="1"/>
  <c r="H38" i="6"/>
  <c r="H51" i="6"/>
  <c r="H9" i="6"/>
  <c r="H28" i="6"/>
  <c r="H47" i="6"/>
  <c r="G11" i="6"/>
  <c r="G10" i="6"/>
  <c r="H10" i="6" s="1"/>
  <c r="G15" i="6"/>
  <c r="H15" i="6" s="1"/>
  <c r="F21" i="3"/>
  <c r="F17" i="3"/>
  <c r="G17" i="3" s="1"/>
  <c r="H17" i="3" s="1"/>
  <c r="F13" i="3"/>
  <c r="G13" i="3" s="1"/>
  <c r="F24" i="3"/>
  <c r="F20" i="3"/>
  <c r="F16" i="3"/>
  <c r="G16" i="3" s="1"/>
  <c r="H16" i="3" s="1"/>
  <c r="F12" i="3"/>
  <c r="F23" i="3"/>
  <c r="H23" i="3"/>
  <c r="F19" i="3"/>
  <c r="F15" i="3"/>
  <c r="F11" i="3"/>
  <c r="F22" i="3"/>
  <c r="F18" i="3"/>
  <c r="F14" i="3"/>
  <c r="H10" i="3"/>
  <c r="G44" i="3"/>
  <c r="G31" i="6"/>
  <c r="G13" i="6"/>
  <c r="H13" i="6" s="1"/>
  <c r="F32" i="3"/>
  <c r="G32" i="3"/>
  <c r="E43" i="2"/>
  <c r="G54" i="6"/>
  <c r="F54" i="6"/>
  <c r="F31" i="6"/>
  <c r="G17" i="6"/>
  <c r="H17" i="6" s="1"/>
  <c r="G37" i="2"/>
  <c r="G21" i="3"/>
  <c r="G24" i="3"/>
  <c r="H24" i="3" s="1"/>
  <c r="G23" i="3"/>
  <c r="G15" i="3"/>
  <c r="H15" i="3" s="1"/>
  <c r="G22" i="3"/>
  <c r="H22" i="3" s="1"/>
  <c r="G14" i="3"/>
  <c r="H14" i="3" s="1"/>
  <c r="G42" i="2"/>
  <c r="G14" i="4"/>
  <c r="F14" i="4"/>
  <c r="E25" i="3"/>
  <c r="F36" i="2"/>
  <c r="G9" i="2"/>
  <c r="E12" i="2"/>
  <c r="E25" i="2"/>
  <c r="F10" i="2"/>
  <c r="G10" i="2" s="1"/>
  <c r="F21" i="2"/>
  <c r="G21" i="2" s="1"/>
  <c r="G24" i="2"/>
  <c r="F19" i="2"/>
  <c r="G19" i="2" s="1"/>
  <c r="F30" i="2"/>
  <c r="F31" i="2" s="1"/>
  <c r="G17" i="2"/>
  <c r="E39" i="5"/>
  <c r="E40" i="5"/>
  <c r="E38" i="5"/>
  <c r="H19" i="6" l="1"/>
  <c r="H55" i="6" s="1"/>
  <c r="H31" i="6"/>
  <c r="F25" i="3"/>
  <c r="H21" i="3"/>
  <c r="G18" i="3"/>
  <c r="H18" i="3" s="1"/>
  <c r="G19" i="3"/>
  <c r="H19" i="3" s="1"/>
  <c r="G20" i="3"/>
  <c r="H20" i="3" s="1"/>
  <c r="G11" i="3"/>
  <c r="G25" i="3" s="1"/>
  <c r="G12" i="3"/>
  <c r="H12" i="3" s="1"/>
  <c r="H13" i="3"/>
  <c r="F40" i="5"/>
  <c r="G40" i="5" s="1"/>
  <c r="H40" i="5"/>
  <c r="F39" i="5"/>
  <c r="G39" i="5" s="1"/>
  <c r="H39" i="5"/>
  <c r="G19" i="6"/>
  <c r="E41" i="5"/>
  <c r="G36" i="2"/>
  <c r="G43" i="2" s="1"/>
  <c r="F43" i="2"/>
  <c r="F12" i="2"/>
  <c r="G25" i="2"/>
  <c r="F25" i="2"/>
  <c r="G12" i="2"/>
  <c r="G30" i="2"/>
  <c r="G31" i="2" s="1"/>
  <c r="F38" i="5"/>
  <c r="F41" i="5" s="1"/>
  <c r="C33" i="5"/>
  <c r="E31" i="5"/>
  <c r="E32" i="5"/>
  <c r="E30" i="5"/>
  <c r="H11" i="3" l="1"/>
  <c r="H25" i="3" s="1"/>
  <c r="F31" i="5"/>
  <c r="G31" i="5" s="1"/>
  <c r="H31" i="5"/>
  <c r="E33" i="5"/>
  <c r="G38" i="5"/>
  <c r="G41" i="5" s="1"/>
  <c r="F32" i="5"/>
  <c r="G32" i="5" s="1"/>
  <c r="F30" i="5"/>
  <c r="H32" i="5" l="1"/>
  <c r="H38" i="5"/>
  <c r="H41" i="5" s="1"/>
  <c r="F33" i="5"/>
  <c r="G30" i="5"/>
  <c r="G33" i="5" s="1"/>
  <c r="H30" i="5" l="1"/>
  <c r="H33" i="5" s="1"/>
  <c r="E17" i="5"/>
  <c r="E18" i="5"/>
  <c r="E19" i="5"/>
  <c r="E20" i="5"/>
  <c r="E21" i="5"/>
  <c r="E22" i="5"/>
  <c r="E23" i="5"/>
  <c r="E24" i="5"/>
  <c r="E10" i="5"/>
  <c r="E11" i="5"/>
  <c r="E9" i="5"/>
  <c r="C58" i="1"/>
  <c r="D58" i="1"/>
  <c r="E54" i="1"/>
  <c r="E55" i="1"/>
  <c r="E56" i="1"/>
  <c r="E57" i="1"/>
  <c r="D48" i="1"/>
  <c r="E46" i="1"/>
  <c r="D41" i="1"/>
  <c r="C48" i="1"/>
  <c r="E47" i="1"/>
  <c r="C41" i="1"/>
  <c r="D26" i="1"/>
  <c r="E40" i="1"/>
  <c r="E32" i="1"/>
  <c r="E33" i="1"/>
  <c r="C26" i="1"/>
  <c r="E21" i="1"/>
  <c r="E22" i="1"/>
  <c r="E23" i="1"/>
  <c r="E24" i="1"/>
  <c r="E25" i="1"/>
  <c r="E53" i="1"/>
  <c r="E39" i="1"/>
  <c r="E31" i="1"/>
  <c r="E20" i="1"/>
  <c r="F53" i="1" l="1"/>
  <c r="H53" i="1"/>
  <c r="F32" i="1"/>
  <c r="G32" i="1" s="1"/>
  <c r="F47" i="1"/>
  <c r="G47" i="1" s="1"/>
  <c r="H47" i="1"/>
  <c r="F54" i="1"/>
  <c r="H54" i="1" s="1"/>
  <c r="F40" i="1"/>
  <c r="F57" i="1"/>
  <c r="G57" i="1" s="1"/>
  <c r="F46" i="1"/>
  <c r="F11" i="5"/>
  <c r="G11" i="5" s="1"/>
  <c r="H11" i="5"/>
  <c r="F24" i="1"/>
  <c r="F22" i="1"/>
  <c r="G22" i="1" s="1"/>
  <c r="H22" i="1" s="1"/>
  <c r="F21" i="1"/>
  <c r="G21" i="1" s="1"/>
  <c r="F23" i="1"/>
  <c r="E34" i="1"/>
  <c r="E48" i="1"/>
  <c r="E25" i="5"/>
  <c r="E41" i="1"/>
  <c r="E12" i="5"/>
  <c r="E58" i="1"/>
  <c r="F48" i="1"/>
  <c r="F23" i="5"/>
  <c r="G23" i="5" s="1"/>
  <c r="F17" i="5"/>
  <c r="F22" i="5"/>
  <c r="G22" i="5" s="1"/>
  <c r="F19" i="5"/>
  <c r="G19" i="5" s="1"/>
  <c r="F9" i="5"/>
  <c r="F21" i="5"/>
  <c r="G21" i="5" s="1"/>
  <c r="F18" i="5"/>
  <c r="G18" i="5" s="1"/>
  <c r="F10" i="5"/>
  <c r="G10" i="5" s="1"/>
  <c r="F24" i="5"/>
  <c r="G24" i="5" s="1"/>
  <c r="F20" i="5"/>
  <c r="G20" i="5" s="1"/>
  <c r="G54" i="1"/>
  <c r="F56" i="1"/>
  <c r="G56" i="1" s="1"/>
  <c r="F55" i="1"/>
  <c r="G24" i="1"/>
  <c r="H24" i="1" s="1"/>
  <c r="G40" i="1"/>
  <c r="H40" i="1" s="1"/>
  <c r="F25" i="1"/>
  <c r="G25" i="1" s="1"/>
  <c r="E26" i="1"/>
  <c r="F20" i="1"/>
  <c r="F33" i="1"/>
  <c r="G33" i="1" s="1"/>
  <c r="G53" i="1"/>
  <c r="F39" i="1"/>
  <c r="F31" i="1"/>
  <c r="G31" i="1" s="1"/>
  <c r="E9" i="1"/>
  <c r="C15" i="1"/>
  <c r="E10" i="1"/>
  <c r="E11" i="1"/>
  <c r="E12" i="1"/>
  <c r="E13" i="1"/>
  <c r="E14" i="1"/>
  <c r="F41" i="1" l="1"/>
  <c r="H31" i="1"/>
  <c r="H57" i="1"/>
  <c r="H32" i="1"/>
  <c r="H56" i="1"/>
  <c r="G46" i="1"/>
  <c r="G48" i="1" s="1"/>
  <c r="H33" i="1"/>
  <c r="H18" i="5"/>
  <c r="H22" i="5"/>
  <c r="H21" i="5"/>
  <c r="H24" i="5"/>
  <c r="H23" i="5"/>
  <c r="H10" i="5"/>
  <c r="H19" i="5"/>
  <c r="H20" i="5"/>
  <c r="F12" i="5"/>
  <c r="H25" i="1"/>
  <c r="F58" i="1"/>
  <c r="H21" i="1"/>
  <c r="G23" i="1"/>
  <c r="H23" i="1" s="1"/>
  <c r="F12" i="1"/>
  <c r="G12" i="1" s="1"/>
  <c r="F25" i="5"/>
  <c r="G34" i="1"/>
  <c r="G9" i="5"/>
  <c r="G17" i="5"/>
  <c r="G25" i="5" s="1"/>
  <c r="G55" i="1"/>
  <c r="H55" i="1" s="1"/>
  <c r="H58" i="1" s="1"/>
  <c r="F14" i="1"/>
  <c r="G14" i="1" s="1"/>
  <c r="F10" i="1"/>
  <c r="G10" i="1" s="1"/>
  <c r="F13" i="1"/>
  <c r="G13" i="1" s="1"/>
  <c r="G39" i="1"/>
  <c r="F26" i="1"/>
  <c r="G20" i="1"/>
  <c r="H20" i="1" s="1"/>
  <c r="F11" i="1"/>
  <c r="G11" i="1" s="1"/>
  <c r="F9" i="1"/>
  <c r="G9" i="1" s="1"/>
  <c r="G41" i="1" l="1"/>
  <c r="H39" i="1"/>
  <c r="H41" i="1" s="1"/>
  <c r="H12" i="1"/>
  <c r="H46" i="1"/>
  <c r="H48" i="1" s="1"/>
  <c r="H34" i="1"/>
  <c r="H17" i="5"/>
  <c r="G12" i="5"/>
  <c r="H9" i="5"/>
  <c r="H12" i="5" s="1"/>
  <c r="H26" i="1"/>
  <c r="H10" i="1"/>
  <c r="H14" i="1"/>
  <c r="H11" i="1"/>
  <c r="H13" i="1"/>
  <c r="H9" i="1"/>
  <c r="G58" i="1"/>
  <c r="H44" i="3"/>
  <c r="H25" i="5"/>
  <c r="C25" i="3"/>
  <c r="C25" i="2"/>
  <c r="C12" i="2"/>
  <c r="C25" i="5"/>
  <c r="C12" i="5"/>
  <c r="C34" i="1"/>
  <c r="H42" i="5" l="1"/>
  <c r="H15" i="1"/>
  <c r="H59" i="1" s="1"/>
  <c r="D19" i="6"/>
  <c r="F19" i="6" l="1"/>
  <c r="C41" i="5" l="1"/>
  <c r="F33" i="4" l="1"/>
  <c r="G33" i="4"/>
  <c r="D25" i="2" l="1"/>
  <c r="D12" i="2"/>
  <c r="E15" i="1"/>
  <c r="F34" i="1" l="1"/>
  <c r="F15" i="1"/>
  <c r="G15" i="1" l="1"/>
  <c r="G26" i="1"/>
</calcChain>
</file>

<file path=xl/sharedStrings.xml><?xml version="1.0" encoding="utf-8"?>
<sst xmlns="http://schemas.openxmlformats.org/spreadsheetml/2006/main" count="539" uniqueCount="236">
  <si>
    <t>SARS RFP NUMBER:</t>
  </si>
  <si>
    <t>SARS RFP NAME:</t>
  </si>
  <si>
    <t>Bidder's Name</t>
  </si>
  <si>
    <t>SERVICED ON SATURDAYS</t>
  </si>
  <si>
    <t>Office and Building Name</t>
  </si>
  <si>
    <t>Leased area m²</t>
  </si>
  <si>
    <t xml:space="preserve">Price per month (incl. VAT) </t>
  </si>
  <si>
    <t>Head Office</t>
  </si>
  <si>
    <t>Brooklyn Office (Le Hae La SARS)</t>
  </si>
  <si>
    <t>Brooklyn Office (VDU)</t>
  </si>
  <si>
    <t>Brooklyn Office (Pavilion)</t>
  </si>
  <si>
    <t>Brooklyn Office (Veale Street)</t>
  </si>
  <si>
    <t>Brooklyn Office (Khanyisa)</t>
  </si>
  <si>
    <t>Brooklyn Office (Brooklyn Bridge - Linton, Hilton and Stevens House)</t>
  </si>
  <si>
    <t>TOTAL</t>
  </si>
  <si>
    <t>Gauteng North</t>
  </si>
  <si>
    <t>Pretoria (Walker Creek)</t>
  </si>
  <si>
    <t>Pretoria (Doornkloof Office Park)</t>
  </si>
  <si>
    <t>Pretoria (Riverwalk Office)</t>
  </si>
  <si>
    <t>Pretoria (Ashlea Gardens)</t>
  </si>
  <si>
    <t>Pretoria (Main Building )</t>
  </si>
  <si>
    <t>Pretoria (Prospect House)</t>
  </si>
  <si>
    <t>SERVICED ON WEEKDAYS</t>
  </si>
  <si>
    <t>Pretoria (Customs House )</t>
  </si>
  <si>
    <t>Pretoria (Iscor Warehouse)</t>
  </si>
  <si>
    <t>Pretoria (Pretoria North Receiver Of Revenue)</t>
  </si>
  <si>
    <t>Pretoria (Silverton Warehouse)</t>
  </si>
  <si>
    <t>Pretoria (Office of the Tax Ombudsman)</t>
  </si>
  <si>
    <t>Annual  Escalation</t>
  </si>
  <si>
    <t>Year 2</t>
  </si>
  <si>
    <t>Year 3</t>
  </si>
  <si>
    <t>Percentage increase</t>
  </si>
  <si>
    <t>Item Description</t>
  </si>
  <si>
    <t>Quantity</t>
  </si>
  <si>
    <t xml:space="preserve">Unit Price (incl. VAT) </t>
  </si>
  <si>
    <t>Bait Station (Inclusive of Labour)</t>
  </si>
  <si>
    <t>Flycatcher (Inclusive of Labour)</t>
  </si>
  <si>
    <t xml:space="preserve">Price per month (incl VAT) </t>
  </si>
  <si>
    <t>Gauteng South</t>
  </si>
  <si>
    <t>Alberton (Alberton Campus)</t>
  </si>
  <si>
    <t>Kempton Park (New Agents Building)</t>
  </si>
  <si>
    <t>Kempton Park (ORTIA International Airport)</t>
  </si>
  <si>
    <t>Alberton (Alberton Receiver Of Revenue)</t>
  </si>
  <si>
    <t>Benoni (Branch Office)</t>
  </si>
  <si>
    <t>Boksburg (Branch Office)</t>
  </si>
  <si>
    <t>Edenvale (Branch Office)</t>
  </si>
  <si>
    <t>Nigel (Branch Office)</t>
  </si>
  <si>
    <t>Vereeniging (Branch Office)</t>
  </si>
  <si>
    <t>Springs (Branch Office)</t>
  </si>
  <si>
    <t>Kempton Park (Detector Dog Unit)</t>
  </si>
  <si>
    <t>Free State</t>
  </si>
  <si>
    <t>Bloemfontein (Central Government Building)</t>
  </si>
  <si>
    <t>Ladybrand (Detector Dog Unit)</t>
  </si>
  <si>
    <t>Kroonstad (Branch Office)</t>
  </si>
  <si>
    <t>Welkom (Branch Office)</t>
  </si>
  <si>
    <t>Bethlehem (Branch Office)</t>
  </si>
  <si>
    <t>Kimberley (Branch Office)</t>
  </si>
  <si>
    <t>Free State - Customs Houses</t>
  </si>
  <si>
    <t>Wepener (3A Brug Street)</t>
  </si>
  <si>
    <t>Wepener (3B Brug Street)</t>
  </si>
  <si>
    <t>Wepener (3C Brug Street)</t>
  </si>
  <si>
    <t>Wepener (1 Van Aard Street)</t>
  </si>
  <si>
    <t>Ladybrand (13 A Joubert Street)</t>
  </si>
  <si>
    <t>Ficksburg (5 Rondedraai Circle)</t>
  </si>
  <si>
    <t>Ficksburg (10 Rondedraai Circle)</t>
  </si>
  <si>
    <t>Ficksburg (8 Generaal Circle)</t>
  </si>
  <si>
    <t>Ficksburg (9 Generaal Circle)</t>
  </si>
  <si>
    <t>Fouriesburg (13 Steyn Street)</t>
  </si>
  <si>
    <t>Fouriesburg (24 Fourie Street)</t>
  </si>
  <si>
    <t>Fouriesburg  (30 Fourie Street)</t>
  </si>
  <si>
    <t>Ladybrand (Sandstone cove, 2 Willem Mathee Street)</t>
  </si>
  <si>
    <t>Ladybrand (10 Van Gorkum)</t>
  </si>
  <si>
    <t>Ladybrand (Cosmos flats, 1 Vyfde Street)</t>
  </si>
  <si>
    <t>Ladybrand (43 Voortrekker Street)</t>
  </si>
  <si>
    <t>Ladybrand (22 Villa Pietruccci Flats, Botha Street,)</t>
  </si>
  <si>
    <t>Price per month (incl VAT)</t>
  </si>
  <si>
    <t>North West</t>
  </si>
  <si>
    <t>Zeerust (Zeerust detector dog unit)</t>
  </si>
  <si>
    <t>Mmabatho (Branch Office)</t>
  </si>
  <si>
    <t>Rustenburg (Branch Office)</t>
  </si>
  <si>
    <t>Klerksdorp (Branch Office)</t>
  </si>
  <si>
    <t>Ramatlabama Border Post (Customs House &amp; Park homes)</t>
  </si>
  <si>
    <t>Skilpadshek (Customs House &amp; Park homes Border Post)</t>
  </si>
  <si>
    <t>Kopfontein Border post (Customs House &amp; Park homes)</t>
  </si>
  <si>
    <t>Mpumalanga</t>
  </si>
  <si>
    <t>Nelspruit ( Branch Office)</t>
  </si>
  <si>
    <t>Witbank (Branch Office)</t>
  </si>
  <si>
    <t>Standerton (Branch Office)</t>
  </si>
  <si>
    <t>Kruger International Airport</t>
  </si>
  <si>
    <t>Lebombo Border Post (Lebombo detector dog unit)</t>
  </si>
  <si>
    <t>Limpopo</t>
  </si>
  <si>
    <t>Polokwane (Branch Office)</t>
  </si>
  <si>
    <t>Musina (Musina Customs Warehouse)</t>
  </si>
  <si>
    <t>Lebowakgomo (Branch Office)</t>
  </si>
  <si>
    <t>Giyani (Branch Office)</t>
  </si>
  <si>
    <t>Sibasa/Thohoyandou (Branch Office)</t>
  </si>
  <si>
    <t>Western Cape</t>
  </si>
  <si>
    <t>Cape Town (Project 166)</t>
  </si>
  <si>
    <t>Cape Town (Lower Long Branch Office)</t>
  </si>
  <si>
    <t>Mitchells Plain (Mitchells Plain Branch Office)</t>
  </si>
  <si>
    <t>Bellville (Sable Centre)</t>
  </si>
  <si>
    <t>Cape Town (Cape Town Scanner Site)</t>
  </si>
  <si>
    <t>Beaufort West (Branch Office)</t>
  </si>
  <si>
    <t>Oudtshoorn (Branch Office)</t>
  </si>
  <si>
    <t>Cape Town Harbour (Cape Town State Warehouse)</t>
  </si>
  <si>
    <t>Cape Town (Parliamentary Services Unit)</t>
  </si>
  <si>
    <t>Saldanha (Port of Saldanha)</t>
  </si>
  <si>
    <t>Paarl (Branch Office</t>
  </si>
  <si>
    <t>Worcester (Branch Office)</t>
  </si>
  <si>
    <t>Stellenbosch (Branch Office)</t>
  </si>
  <si>
    <t>Cape Town (Cape Town International)</t>
  </si>
  <si>
    <t>Epping (Cape Mail)</t>
  </si>
  <si>
    <t>Robertson</t>
  </si>
  <si>
    <t>Cape Town (Passenger arrivals CIA)</t>
  </si>
  <si>
    <t>Nothern Cape</t>
  </si>
  <si>
    <t>Upington (Anchorley TPS &amp; Customs)</t>
  </si>
  <si>
    <t>Upington (Station Building)</t>
  </si>
  <si>
    <t>Nakop - Border Post Customs Warehouse</t>
  </si>
  <si>
    <t>Nakop  - Dwellings Accommodation rooms (20 single units)</t>
  </si>
  <si>
    <t>Nakop  - (Park Homes Park homes x 3)</t>
  </si>
  <si>
    <t>Vioolsdrift - Accommodation rooms (31 single units)</t>
  </si>
  <si>
    <t>Vioolsdrift - Park homes x 3 ( 2 bedroom units)</t>
  </si>
  <si>
    <t>Vioolsdrift - Park homes x 4 ( 3 bedroom units)</t>
  </si>
  <si>
    <t>Alexander Bay (Park Homes)</t>
  </si>
  <si>
    <t>Alexander Bay (Park Homes + storage)</t>
  </si>
  <si>
    <t>Gauteng Central</t>
  </si>
  <si>
    <t>Randburg (Branch Office)</t>
  </si>
  <si>
    <t>Rissik Street (Branch Office)</t>
  </si>
  <si>
    <t>Sunninghill (Megawatt Park)</t>
  </si>
  <si>
    <t>Soweto Dube (Branch Office)</t>
  </si>
  <si>
    <t>Soweto Bara (Branch Office)</t>
  </si>
  <si>
    <t>Roodepoort (Branch Office)</t>
  </si>
  <si>
    <t>City Deep (Kaserne State WH)</t>
  </si>
  <si>
    <t>Krugersdorp (Branch Office)</t>
  </si>
  <si>
    <t>Randfontein (Branch Office)</t>
  </si>
  <si>
    <t>Lanseria (Lanseria International Airport)</t>
  </si>
  <si>
    <t>Kwazulu Natal</t>
  </si>
  <si>
    <t>Durban (Trescon Building)</t>
  </si>
  <si>
    <t>Pinetown (Branch Office)</t>
  </si>
  <si>
    <t>Pietermaritzburg (Branch Office)</t>
  </si>
  <si>
    <t>Newcastle (Branch Office)</t>
  </si>
  <si>
    <t>Durban (King Shaka International)</t>
  </si>
  <si>
    <t>Umhlanga (Branch Office)</t>
  </si>
  <si>
    <t>Port Shepstone (Branch Office)</t>
  </si>
  <si>
    <t>Richards Bay(Richards Bay Customs)</t>
  </si>
  <si>
    <t>Richards Bay (Richards Bay TPS)</t>
  </si>
  <si>
    <t>Durban (Customs House/ Cato Creek)</t>
  </si>
  <si>
    <t>Durban (New Pier Scanner Unit)</t>
  </si>
  <si>
    <t>Durban (Albany House)</t>
  </si>
  <si>
    <t>Durban (New Pier States Warehouse)</t>
  </si>
  <si>
    <t>Customs House ( Lebombo Border post)</t>
  </si>
  <si>
    <t>States Warehouse ( SWH- 7 KM to Lebombo Border Dry Port)</t>
  </si>
  <si>
    <t>JIMP (Johannesburg International Mail Centre)</t>
  </si>
  <si>
    <t>Polokwane Airport</t>
  </si>
  <si>
    <t>Pilansburg Airport</t>
  </si>
  <si>
    <t>Richards Bay (Dwallings accomodation)</t>
  </si>
  <si>
    <t>Westville Detector Dog Unit</t>
  </si>
  <si>
    <t>Sanlam Building</t>
  </si>
  <si>
    <t>Uitenhage Office</t>
  </si>
  <si>
    <t>Mthatha</t>
  </si>
  <si>
    <t>Waverley Building</t>
  </si>
  <si>
    <t>Eastern Cape</t>
  </si>
  <si>
    <t>Port Elizabeth detector Dog Unit</t>
  </si>
  <si>
    <t>St Mary's Terrace, Branch Office</t>
  </si>
  <si>
    <t>Port Elizabeth State Warehouse - 32 D Mowbrey Street, Newton Park</t>
  </si>
  <si>
    <t>Port Elizabeth - Harrow Road (warehouse)</t>
  </si>
  <si>
    <t>George - Branch Office</t>
  </si>
  <si>
    <t>Commissioner Office new - 3rd floor,120 Plein Street, Cape Town</t>
  </si>
  <si>
    <t>Monthly services</t>
  </si>
  <si>
    <t>Bloemfontein (Zastron Building)</t>
  </si>
  <si>
    <t>Total Year 1 (incl. VAT)</t>
  </si>
  <si>
    <t>Total Year 2 (incl. VAT)</t>
  </si>
  <si>
    <t>Total Year 3 (incl. VAT)</t>
  </si>
  <si>
    <t>Ad hoc services</t>
  </si>
  <si>
    <t>Bees</t>
  </si>
  <si>
    <t>Wasps</t>
  </si>
  <si>
    <t>Snakes</t>
  </si>
  <si>
    <t>Bats</t>
  </si>
  <si>
    <t xml:space="preserve">Rate (incl. VAT) </t>
  </si>
  <si>
    <t>GRAND TOTAL - CLUSTER B</t>
  </si>
  <si>
    <t>GRAND TOTAL - CLUSTER A</t>
  </si>
  <si>
    <t>GRAND TOTAL - Cluster C</t>
  </si>
  <si>
    <t xml:space="preserve">TOTAL </t>
  </si>
  <si>
    <t>GRAND TOTAL - CLUSTER D</t>
  </si>
  <si>
    <t>GRAND TOTAL - CLUSTER E</t>
  </si>
  <si>
    <t>SARS RFP Number</t>
  </si>
  <si>
    <t>SARS RFP Name</t>
  </si>
  <si>
    <t xml:space="preserve">NOTES :  </t>
  </si>
  <si>
    <t>Bidders must carefully read the NOTES before completing the Price Template</t>
  </si>
  <si>
    <t>Bidders must input their company name on the green field labelled "Bidder's Name" on all such fields of the pricing template.</t>
  </si>
  <si>
    <t>The pricing is to remain firm for 180 days from the closing date of this tender; SARS reserves the right to negotiate with the recommended bidder prior to signing of the contract.</t>
  </si>
  <si>
    <t xml:space="preserve">Bidders must note that all pricing must be in "ZAR". </t>
  </si>
  <si>
    <t>Bidders must complete the Pricing Template, print the spreadsheet, initial each page, sign and submit in Hardcopy also submit in electronic (EXCEL) format. Both formats MUST be identical.</t>
  </si>
  <si>
    <t>Bidders are required to complete all cells highlighted in "Green" only.</t>
  </si>
  <si>
    <t>Bidders must ensure that their price is inclusive of VAT as per the required cells per cluster.</t>
  </si>
  <si>
    <t>Bidders are required to complete pricing for ALL sites within a cluster. An incomplete cluster will be deemed as forfeiture of that cluster by the Bidder.</t>
  </si>
  <si>
    <t>Bidders are required to provide annual escalation for the period of services to be rendered.</t>
  </si>
  <si>
    <t xml:space="preserve">Other </t>
  </si>
  <si>
    <t>SARS reserves the right to add or remove any of the sites listed within any one of the clusters.</t>
  </si>
  <si>
    <r>
      <t xml:space="preserve">Bidders </t>
    </r>
    <r>
      <rPr>
        <u/>
        <sz val="11"/>
        <color rgb="FF000000"/>
        <rFont val="Arial Narrow"/>
        <family val="2"/>
      </rPr>
      <t>MUST NOT</t>
    </r>
    <r>
      <rPr>
        <sz val="11"/>
        <color rgb="FF000000"/>
        <rFont val="Arial Narrow"/>
        <family val="2"/>
      </rPr>
      <t xml:space="preserve"> change the Pricing Template. SARS may at its sole discretion disqualify a bid in the event that the pricing template has been changed.  </t>
    </r>
  </si>
  <si>
    <t>Clusters</t>
  </si>
  <si>
    <t>Regions</t>
  </si>
  <si>
    <t xml:space="preserve"> Preferable clusters  Yes or No</t>
  </si>
  <si>
    <t>Cluster A</t>
  </si>
  <si>
    <t>Gauteng North /Head Office/Mpumalanga</t>
  </si>
  <si>
    <t>Cluster B</t>
  </si>
  <si>
    <t>Gauteng Central &amp; Limpopo</t>
  </si>
  <si>
    <t>Cluster C</t>
  </si>
  <si>
    <t>Gauteng South &amp; North West</t>
  </si>
  <si>
    <t>Cluster D</t>
  </si>
  <si>
    <t>KwaZulu- Natal &amp; Eastern Cape</t>
  </si>
  <si>
    <t>Cluster E</t>
  </si>
  <si>
    <t>Cluster F</t>
  </si>
  <si>
    <t>Northern Cape &amp; Free State</t>
  </si>
  <si>
    <t xml:space="preserve">Indicate "X" For  Cluster(s)  Bidded For </t>
  </si>
  <si>
    <t>Bidders must indicate and complete the clusters they are bidding for follwed by choice of preferable clusters.</t>
  </si>
  <si>
    <t>The quoted prices MUST be  inclusive of all SARS' requirements as per the Specification document. No additional costs will be considered post award.</t>
  </si>
  <si>
    <t>RFP 0014/2019</t>
  </si>
  <si>
    <t>Signatures:</t>
  </si>
  <si>
    <t>Air port Levies</t>
  </si>
  <si>
    <t>Total (incl. VAT)</t>
  </si>
  <si>
    <t>GRAND TOTAL - CLUSTER F</t>
  </si>
  <si>
    <t>Bidders are to take note of the service frequencies for the respective sites i.e. 'Saturdays' &amp; 'Weekdays'.</t>
  </si>
  <si>
    <t xml:space="preserve">Provision of an Integrated Pest Management Program for all SARS Offices countrywide
</t>
  </si>
  <si>
    <t>Provision of an Integrated Pest Management Program for all SARS Offices countrywide
Cluster A</t>
  </si>
  <si>
    <t>Provision of an Integrated Pest Management Program for all SARS Offices countrywide
Cluster B</t>
  </si>
  <si>
    <t>Provision of an Integrated Pest Management Program for all SARS Offices countrywide
Cluster C</t>
  </si>
  <si>
    <t>Provision of an Integrated Pest Management Program for all SARS Offices countrywide
Cluster D</t>
  </si>
  <si>
    <t>Provision of an Integrated Pest Management Program for all SARS Offices countrywide
Cluster E</t>
  </si>
  <si>
    <t>Provision of an Integrated Pest Management Program for all SARS Offices countrywide
Cluster F</t>
  </si>
  <si>
    <t>Mossel Bay (Branch Office)</t>
  </si>
  <si>
    <t>Company Representative: Name</t>
  </si>
  <si>
    <t>Capacity</t>
  </si>
  <si>
    <t>Signature</t>
  </si>
  <si>
    <t>Date</t>
  </si>
  <si>
    <t>Ad hoc services for Bees, Wasps, Snakes, Bats and 'Other' are to be quoted for as call out fee basis ( or rate per sqm) within a cluster. Bidders are to incorporate all charges related to the provision of these services including Travel for any of the clusters. 'Other' is to be considered as any other ad hoc related services pertaining to the Pest Control industry.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</si>
</sst>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quot;R&quot;\ * #,##0.00_ ;_ &quot;R&quot;\ * \-#,##0.00_ ;_ &quot;R&quot;\ * &quot;-&quot;??_ ;_ @_ "/>
    <numFmt numFmtId="164" formatCode="&quot;R&quot;\ #,##0.00"/>
  </numFmts>
  <fonts count="27" x14ac:knownFonts="1">
    <font>
      <sz val="11"/>
      <color theme="1"/>
      <name val="Calibri"/>
      <family val="2"/>
      <scheme val="minor"/>
    </font>
    <font>
      <sz val="11"/>
      <color theme="1"/>
      <name val="Calibri"/>
      <family val="2"/>
      <scheme val="minor"/>
    </font>
    <font>
      <b/>
      <sz val="12"/>
      <name val="Arial"/>
      <family val="2"/>
    </font>
    <font>
      <b/>
      <sz val="12"/>
      <color indexed="8"/>
      <name val="Arial"/>
      <family val="2"/>
    </font>
    <font>
      <b/>
      <sz val="10"/>
      <color indexed="8"/>
      <name val="Arial"/>
      <family val="2"/>
    </font>
    <font>
      <sz val="10"/>
      <color indexed="8"/>
      <name val="Arial"/>
      <family val="2"/>
    </font>
    <font>
      <sz val="10"/>
      <color theme="1"/>
      <name val="Arial"/>
      <family val="2"/>
    </font>
    <font>
      <sz val="10"/>
      <color theme="1"/>
      <name val="Calibri"/>
      <family val="2"/>
      <scheme val="minor"/>
    </font>
    <font>
      <b/>
      <sz val="14"/>
      <color theme="1"/>
      <name val="Calibri"/>
      <family val="2"/>
      <scheme val="minor"/>
    </font>
    <font>
      <sz val="11"/>
      <color theme="1"/>
      <name val="Arial"/>
      <family val="2"/>
    </font>
    <font>
      <sz val="10"/>
      <color rgb="FF000000"/>
      <name val="Arial"/>
      <family val="2"/>
    </font>
    <font>
      <sz val="10"/>
      <name val="Arial"/>
      <family val="2"/>
    </font>
    <font>
      <sz val="12"/>
      <color theme="1"/>
      <name val="Calibri"/>
      <family val="2"/>
      <scheme val="minor"/>
    </font>
    <font>
      <sz val="11"/>
      <color rgb="FF000000"/>
      <name val="Calibri"/>
      <family val="2"/>
      <scheme val="minor"/>
    </font>
    <font>
      <sz val="11"/>
      <color theme="1"/>
      <name val="Arial Narrow"/>
      <family val="2"/>
    </font>
    <font>
      <b/>
      <sz val="14"/>
      <name val="Cordia New"/>
      <family val="2"/>
    </font>
    <font>
      <b/>
      <sz val="12"/>
      <name val="Cordia New"/>
      <family val="2"/>
    </font>
    <font>
      <b/>
      <sz val="11"/>
      <color rgb="FF000000"/>
      <name val="Arial Narrow"/>
      <family val="2"/>
    </font>
    <font>
      <b/>
      <u/>
      <sz val="16"/>
      <color rgb="FFFF0000"/>
      <name val="Arial Narrow"/>
      <family val="2"/>
    </font>
    <font>
      <sz val="11"/>
      <color rgb="FF000000"/>
      <name val="Arial Narrow"/>
      <family val="2"/>
    </font>
    <font>
      <u/>
      <sz val="11"/>
      <color rgb="FF000000"/>
      <name val="Arial Narrow"/>
      <family val="2"/>
    </font>
    <font>
      <b/>
      <sz val="11"/>
      <color theme="1"/>
      <name val="Arial"/>
      <family val="2"/>
    </font>
    <font>
      <b/>
      <i/>
      <sz val="11"/>
      <color theme="1"/>
      <name val="Arial"/>
      <family val="2"/>
    </font>
    <font>
      <b/>
      <sz val="11"/>
      <color theme="1"/>
      <name val="Calibri"/>
      <family val="2"/>
      <scheme val="minor"/>
    </font>
    <font>
      <b/>
      <sz val="10"/>
      <color theme="1"/>
      <name val="Arial"/>
      <family val="2"/>
    </font>
    <font>
      <b/>
      <sz val="10"/>
      <color theme="1"/>
      <name val="Calibri"/>
      <family val="2"/>
      <scheme val="minor"/>
    </font>
    <font>
      <b/>
      <sz val="12"/>
      <color theme="1"/>
      <name val="Arial"/>
      <family val="2"/>
    </font>
  </fonts>
  <fills count="11">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9" tint="0.59999389629810485"/>
        <bgColor indexed="64"/>
      </patternFill>
    </fill>
    <fill>
      <patternFill patternType="solid">
        <fgColor indexed="22"/>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rgb="FFFFC000"/>
        <bgColor indexed="64"/>
      </patternFill>
    </fill>
    <fill>
      <patternFill patternType="solid">
        <fgColor theme="2" tint="-0.249977111117893"/>
        <bgColor indexed="64"/>
      </patternFill>
    </fill>
    <fill>
      <patternFill patternType="solid">
        <fgColor theme="0" tint="-0.249977111117893"/>
        <bgColor indexed="64"/>
      </patternFill>
    </fill>
  </fills>
  <borders count="62">
    <border>
      <left/>
      <right/>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diagonal/>
    </border>
    <border>
      <left style="thin">
        <color indexed="64"/>
      </left>
      <right/>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style="thin">
        <color indexed="64"/>
      </right>
      <top/>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right/>
      <top style="thin">
        <color indexed="64"/>
      </top>
      <bottom/>
      <diagonal/>
    </border>
  </borders>
  <cellStyleXfs count="3">
    <xf numFmtId="0" fontId="0" fillId="0" borderId="0"/>
    <xf numFmtId="0" fontId="1" fillId="0" borderId="0"/>
    <xf numFmtId="0" fontId="13" fillId="0" borderId="0"/>
  </cellStyleXfs>
  <cellXfs count="287">
    <xf numFmtId="0" fontId="0" fillId="0" borderId="0" xfId="0"/>
    <xf numFmtId="0" fontId="2" fillId="2" borderId="1" xfId="0" applyFont="1" applyFill="1" applyBorder="1" applyAlignment="1" applyProtection="1"/>
    <xf numFmtId="0" fontId="2" fillId="2" borderId="4" xfId="0" applyFont="1" applyFill="1" applyBorder="1" applyAlignment="1" applyProtection="1"/>
    <xf numFmtId="0" fontId="2" fillId="0" borderId="4" xfId="0" applyFont="1" applyFill="1" applyBorder="1" applyAlignment="1" applyProtection="1">
      <alignment wrapText="1"/>
    </xf>
    <xf numFmtId="0" fontId="2" fillId="2" borderId="0" xfId="0" applyFont="1" applyFill="1" applyBorder="1" applyAlignment="1" applyProtection="1"/>
    <xf numFmtId="0" fontId="0" fillId="2" borderId="0" xfId="0" applyFill="1" applyBorder="1"/>
    <xf numFmtId="0" fontId="6" fillId="0" borderId="10" xfId="0" applyFont="1" applyBorder="1" applyAlignment="1">
      <alignment horizontal="right" wrapText="1"/>
    </xf>
    <xf numFmtId="44" fontId="5" fillId="3" borderId="11" xfId="0" applyNumberFormat="1" applyFont="1" applyFill="1" applyBorder="1" applyAlignment="1">
      <alignment horizontal="right" wrapText="1"/>
    </xf>
    <xf numFmtId="0" fontId="7" fillId="0" borderId="0" xfId="0" applyFont="1" applyAlignment="1"/>
    <xf numFmtId="0" fontId="6" fillId="0" borderId="17" xfId="0" applyFont="1" applyBorder="1" applyAlignment="1">
      <alignment horizontal="right" wrapText="1"/>
    </xf>
    <xf numFmtId="0" fontId="4" fillId="6" borderId="21" xfId="0" applyFont="1" applyFill="1" applyBorder="1" applyAlignment="1">
      <alignment vertical="top" wrapText="1"/>
    </xf>
    <xf numFmtId="0" fontId="4" fillId="6" borderId="22" xfId="0" applyFont="1" applyFill="1" applyBorder="1" applyAlignment="1">
      <alignment vertical="top" wrapText="1"/>
    </xf>
    <xf numFmtId="0" fontId="0" fillId="0" borderId="24" xfId="0" applyBorder="1"/>
    <xf numFmtId="0" fontId="0" fillId="0" borderId="0" xfId="0" applyBorder="1"/>
    <xf numFmtId="0" fontId="6" fillId="2" borderId="10" xfId="0" applyFont="1" applyFill="1" applyBorder="1" applyAlignment="1">
      <alignment horizontal="right" wrapText="1"/>
    </xf>
    <xf numFmtId="0" fontId="6" fillId="2" borderId="17" xfId="0" applyFont="1" applyFill="1" applyBorder="1" applyAlignment="1">
      <alignment horizontal="right" wrapText="1"/>
    </xf>
    <xf numFmtId="0" fontId="6" fillId="2" borderId="20" xfId="0" applyFont="1" applyFill="1" applyBorder="1" applyAlignment="1">
      <alignment horizontal="right" wrapText="1"/>
    </xf>
    <xf numFmtId="0" fontId="4" fillId="5" borderId="10" xfId="0" applyFont="1" applyFill="1" applyBorder="1" applyAlignment="1">
      <alignment wrapText="1"/>
    </xf>
    <xf numFmtId="0" fontId="4" fillId="5" borderId="31" xfId="0" applyFont="1" applyFill="1" applyBorder="1" applyAlignment="1">
      <alignment vertical="center" wrapText="1"/>
    </xf>
    <xf numFmtId="0" fontId="5" fillId="0" borderId="17" xfId="0" applyFont="1" applyBorder="1" applyAlignment="1">
      <alignment wrapText="1"/>
    </xf>
    <xf numFmtId="0" fontId="4" fillId="5" borderId="33" xfId="0" applyFont="1" applyFill="1" applyBorder="1" applyAlignment="1">
      <alignment vertical="top" wrapText="1"/>
    </xf>
    <xf numFmtId="0" fontId="6" fillId="0" borderId="10" xfId="0" applyFont="1" applyBorder="1" applyAlignment="1">
      <alignment horizontal="right" vertical="center" wrapText="1"/>
    </xf>
    <xf numFmtId="44" fontId="5" fillId="3" borderId="10" xfId="0" applyNumberFormat="1" applyFont="1" applyFill="1" applyBorder="1" applyAlignment="1">
      <alignment horizontal="right" wrapText="1"/>
    </xf>
    <xf numFmtId="0" fontId="7" fillId="0" borderId="0" xfId="0" applyFont="1"/>
    <xf numFmtId="0" fontId="6" fillId="0" borderId="17" xfId="0" applyFont="1" applyBorder="1" applyAlignment="1">
      <alignment horizontal="right" vertical="center" wrapText="1"/>
    </xf>
    <xf numFmtId="44" fontId="5" fillId="3" borderId="17" xfId="0" applyNumberFormat="1" applyFont="1" applyFill="1" applyBorder="1" applyAlignment="1">
      <alignment horizontal="right" wrapText="1"/>
    </xf>
    <xf numFmtId="0" fontId="4" fillId="5" borderId="10" xfId="0" applyFont="1" applyFill="1" applyBorder="1" applyAlignment="1">
      <alignment horizontal="center" vertical="center" wrapText="1"/>
    </xf>
    <xf numFmtId="0" fontId="4" fillId="5" borderId="31" xfId="0" applyFont="1" applyFill="1" applyBorder="1" applyAlignment="1">
      <alignment horizontal="center" vertical="center" wrapText="1"/>
    </xf>
    <xf numFmtId="0" fontId="2" fillId="2" borderId="0" xfId="0" applyFont="1" applyFill="1" applyBorder="1" applyAlignment="1" applyProtection="1">
      <alignment horizontal="center" vertical="center"/>
    </xf>
    <xf numFmtId="0" fontId="6" fillId="0" borderId="17" xfId="0" applyFont="1" applyBorder="1"/>
    <xf numFmtId="0" fontId="6" fillId="2" borderId="17" xfId="0" applyFont="1" applyFill="1" applyBorder="1" applyAlignment="1">
      <alignment horizontal="right" vertical="center" wrapText="1"/>
    </xf>
    <xf numFmtId="0" fontId="7" fillId="2" borderId="0" xfId="0" applyFont="1" applyFill="1"/>
    <xf numFmtId="0" fontId="9" fillId="0" borderId="0" xfId="0" applyFont="1"/>
    <xf numFmtId="44" fontId="6" fillId="0" borderId="17" xfId="0" applyNumberFormat="1" applyFont="1" applyBorder="1" applyAlignment="1">
      <alignment horizontal="right"/>
    </xf>
    <xf numFmtId="0" fontId="6" fillId="0" borderId="0" xfId="0" applyFont="1"/>
    <xf numFmtId="0" fontId="11" fillId="2" borderId="17" xfId="0" applyFont="1" applyFill="1" applyBorder="1" applyAlignment="1">
      <alignment horizontal="right" vertical="center" wrapText="1"/>
    </xf>
    <xf numFmtId="0" fontId="11" fillId="0" borderId="17" xfId="0" applyFont="1" applyBorder="1" applyAlignment="1">
      <alignment wrapText="1"/>
    </xf>
    <xf numFmtId="0" fontId="11" fillId="2" borderId="17" xfId="0" applyFont="1" applyFill="1" applyBorder="1" applyAlignment="1">
      <alignment wrapText="1"/>
    </xf>
    <xf numFmtId="0" fontId="11" fillId="0" borderId="17" xfId="0" applyFont="1" applyBorder="1" applyAlignment="1"/>
    <xf numFmtId="0" fontId="9" fillId="0" borderId="0" xfId="0" applyFont="1" applyBorder="1"/>
    <xf numFmtId="0" fontId="3" fillId="6" borderId="17" xfId="0" applyFont="1" applyFill="1" applyBorder="1" applyAlignment="1">
      <alignment horizontal="center" wrapText="1"/>
    </xf>
    <xf numFmtId="10" fontId="9" fillId="3" borderId="17" xfId="0" applyNumberFormat="1" applyFont="1" applyFill="1" applyBorder="1"/>
    <xf numFmtId="0" fontId="12" fillId="0" borderId="0" xfId="0" applyFont="1"/>
    <xf numFmtId="0" fontId="4" fillId="5" borderId="10" xfId="0" applyFont="1" applyFill="1" applyBorder="1" applyAlignment="1">
      <alignment horizontal="center" vertical="center" wrapText="1"/>
    </xf>
    <xf numFmtId="0" fontId="3" fillId="2" borderId="0" xfId="0" applyFont="1" applyFill="1" applyBorder="1" applyAlignment="1">
      <alignment horizontal="center" vertical="top" wrapText="1"/>
    </xf>
    <xf numFmtId="10" fontId="0" fillId="2" borderId="0" xfId="0" applyNumberFormat="1" applyFill="1" applyBorder="1"/>
    <xf numFmtId="0" fontId="3" fillId="2" borderId="0" xfId="0" applyFont="1" applyFill="1" applyBorder="1" applyAlignment="1">
      <alignment horizontal="center" wrapText="1"/>
    </xf>
    <xf numFmtId="0" fontId="9" fillId="2" borderId="0" xfId="0" applyFont="1" applyFill="1"/>
    <xf numFmtId="44" fontId="4" fillId="2" borderId="0" xfId="0" applyNumberFormat="1" applyFont="1" applyFill="1" applyBorder="1" applyAlignment="1">
      <alignment horizontal="right" vertical="top" wrapText="1"/>
    </xf>
    <xf numFmtId="0" fontId="8" fillId="2" borderId="0" xfId="0" applyFont="1" applyFill="1" applyBorder="1" applyAlignment="1">
      <alignment horizontal="center"/>
    </xf>
    <xf numFmtId="0" fontId="4" fillId="2" borderId="0" xfId="0" applyFont="1" applyFill="1" applyBorder="1" applyAlignment="1">
      <alignment horizontal="center" vertical="center" wrapText="1"/>
    </xf>
    <xf numFmtId="44" fontId="5" fillId="2" borderId="0" xfId="0" applyNumberFormat="1" applyFont="1" applyFill="1" applyBorder="1" applyAlignment="1">
      <alignment wrapText="1"/>
    </xf>
    <xf numFmtId="0" fontId="5" fillId="2" borderId="9" xfId="0" applyFont="1" applyFill="1" applyBorder="1" applyAlignment="1">
      <alignment wrapText="1"/>
    </xf>
    <xf numFmtId="0" fontId="5" fillId="2" borderId="18" xfId="0" applyFont="1" applyFill="1" applyBorder="1" applyAlignment="1">
      <alignment wrapText="1"/>
    </xf>
    <xf numFmtId="0" fontId="5" fillId="2" borderId="19" xfId="0" applyFont="1" applyFill="1" applyBorder="1" applyAlignment="1">
      <alignment wrapText="1"/>
    </xf>
    <xf numFmtId="44" fontId="6" fillId="0" borderId="10" xfId="0" applyNumberFormat="1" applyFont="1" applyBorder="1" applyAlignment="1">
      <alignment horizontal="right"/>
    </xf>
    <xf numFmtId="0" fontId="6" fillId="2" borderId="10" xfId="0" applyFont="1" applyFill="1" applyBorder="1" applyAlignment="1">
      <alignment horizontal="right" vertical="center" wrapText="1"/>
    </xf>
    <xf numFmtId="0" fontId="4" fillId="5" borderId="42" xfId="0" applyFont="1" applyFill="1" applyBorder="1" applyAlignment="1">
      <alignment wrapText="1"/>
    </xf>
    <xf numFmtId="0" fontId="4" fillId="5" borderId="43" xfId="0" applyFont="1" applyFill="1" applyBorder="1" applyAlignment="1">
      <alignment wrapText="1"/>
    </xf>
    <xf numFmtId="0" fontId="4" fillId="5" borderId="37" xfId="0" applyFont="1" applyFill="1" applyBorder="1" applyAlignment="1">
      <alignment wrapText="1"/>
    </xf>
    <xf numFmtId="0" fontId="5" fillId="2" borderId="18" xfId="0" applyFont="1" applyFill="1" applyBorder="1" applyAlignment="1">
      <alignment vertical="top" wrapText="1"/>
    </xf>
    <xf numFmtId="0" fontId="4" fillId="6" borderId="15" xfId="0" applyFont="1" applyFill="1" applyBorder="1" applyAlignment="1">
      <alignment vertical="top" wrapText="1"/>
    </xf>
    <xf numFmtId="44" fontId="6" fillId="0" borderId="27" xfId="0" applyNumberFormat="1" applyFont="1" applyBorder="1" applyAlignment="1">
      <alignment horizontal="right"/>
    </xf>
    <xf numFmtId="0" fontId="4" fillId="6" borderId="14" xfId="0" applyFont="1" applyFill="1" applyBorder="1" applyAlignment="1">
      <alignment vertical="top" wrapText="1"/>
    </xf>
    <xf numFmtId="0" fontId="3" fillId="6" borderId="1" xfId="0" applyFont="1" applyFill="1" applyBorder="1" applyAlignment="1">
      <alignment horizontal="center" vertical="top" wrapText="1"/>
    </xf>
    <xf numFmtId="0" fontId="3" fillId="6" borderId="47" xfId="0" applyFont="1" applyFill="1" applyBorder="1" applyAlignment="1">
      <alignment horizontal="center" vertical="top" wrapText="1"/>
    </xf>
    <xf numFmtId="0" fontId="3" fillId="6" borderId="48" xfId="0" applyFont="1" applyFill="1" applyBorder="1" applyAlignment="1">
      <alignment horizontal="center" vertical="top" wrapText="1"/>
    </xf>
    <xf numFmtId="0" fontId="3" fillId="6" borderId="39" xfId="0" applyFont="1" applyFill="1" applyBorder="1" applyAlignment="1">
      <alignment horizontal="center" vertical="top" wrapText="1"/>
    </xf>
    <xf numFmtId="0" fontId="3" fillId="6" borderId="41" xfId="0" applyFont="1" applyFill="1" applyBorder="1" applyAlignment="1">
      <alignment horizontal="center" vertical="top" wrapText="1"/>
    </xf>
    <xf numFmtId="0" fontId="5" fillId="2" borderId="19" xfId="0" applyFont="1" applyFill="1" applyBorder="1" applyAlignment="1">
      <alignment vertical="top" wrapText="1"/>
    </xf>
    <xf numFmtId="0" fontId="6" fillId="0" borderId="20" xfId="0" applyFont="1" applyBorder="1" applyAlignment="1">
      <alignment horizontal="right" vertical="center" wrapText="1"/>
    </xf>
    <xf numFmtId="44" fontId="5" fillId="3" borderId="20" xfId="0" applyNumberFormat="1" applyFont="1" applyFill="1" applyBorder="1" applyAlignment="1">
      <alignment horizontal="right" wrapText="1"/>
    </xf>
    <xf numFmtId="44" fontId="4" fillId="6" borderId="22" xfId="0" applyNumberFormat="1" applyFont="1" applyFill="1" applyBorder="1" applyAlignment="1">
      <alignment horizontal="right" wrapText="1"/>
    </xf>
    <xf numFmtId="44" fontId="6" fillId="0" borderId="25" xfId="0" applyNumberFormat="1" applyFont="1" applyBorder="1" applyAlignment="1">
      <alignment horizontal="right"/>
    </xf>
    <xf numFmtId="44" fontId="6" fillId="0" borderId="30" xfId="0" applyNumberFormat="1" applyFont="1" applyBorder="1" applyAlignment="1">
      <alignment horizontal="right"/>
    </xf>
    <xf numFmtId="44" fontId="6" fillId="0" borderId="25" xfId="0" applyNumberFormat="1" applyFont="1" applyBorder="1" applyAlignment="1"/>
    <xf numFmtId="44" fontId="5" fillId="2" borderId="25" xfId="0" applyNumberFormat="1" applyFont="1" applyFill="1" applyBorder="1" applyAlignment="1">
      <alignment horizontal="right" vertical="center" wrapText="1"/>
    </xf>
    <xf numFmtId="44" fontId="6" fillId="0" borderId="30" xfId="0" applyNumberFormat="1" applyFont="1" applyBorder="1" applyAlignment="1"/>
    <xf numFmtId="44" fontId="5" fillId="3" borderId="10" xfId="0" applyNumberFormat="1" applyFont="1" applyFill="1" applyBorder="1" applyAlignment="1">
      <alignment wrapText="1"/>
    </xf>
    <xf numFmtId="0" fontId="4" fillId="6" borderId="50" xfId="0" applyFont="1" applyFill="1" applyBorder="1" applyAlignment="1">
      <alignment vertical="top" wrapText="1"/>
    </xf>
    <xf numFmtId="44" fontId="5" fillId="3" borderId="31" xfId="0" applyNumberFormat="1" applyFont="1" applyFill="1" applyBorder="1" applyAlignment="1">
      <alignment wrapText="1"/>
    </xf>
    <xf numFmtId="44" fontId="5" fillId="2" borderId="17" xfId="0" applyNumberFormat="1" applyFont="1" applyFill="1" applyBorder="1" applyAlignment="1">
      <alignment horizontal="right" vertical="center" wrapText="1"/>
    </xf>
    <xf numFmtId="44" fontId="5" fillId="2" borderId="20" xfId="0" applyNumberFormat="1" applyFont="1" applyFill="1" applyBorder="1" applyAlignment="1">
      <alignment horizontal="right" vertical="center" wrapText="1"/>
    </xf>
    <xf numFmtId="44" fontId="6" fillId="0" borderId="20" xfId="0" applyNumberFormat="1" applyFont="1" applyBorder="1" applyAlignment="1">
      <alignment horizontal="right"/>
    </xf>
    <xf numFmtId="0" fontId="5" fillId="2" borderId="9" xfId="0" applyFont="1" applyFill="1" applyBorder="1" applyAlignment="1">
      <alignment vertical="top" wrapText="1"/>
    </xf>
    <xf numFmtId="0" fontId="4" fillId="5" borderId="45" xfId="0" applyFont="1" applyFill="1" applyBorder="1" applyAlignment="1">
      <alignment vertical="top" wrapText="1"/>
    </xf>
    <xf numFmtId="0" fontId="2" fillId="2" borderId="32" xfId="0" applyFont="1" applyFill="1" applyBorder="1" applyAlignment="1" applyProtection="1"/>
    <xf numFmtId="0" fontId="4" fillId="5" borderId="46" xfId="0" applyFont="1" applyFill="1" applyBorder="1" applyAlignment="1">
      <alignment vertical="top" wrapText="1"/>
    </xf>
    <xf numFmtId="0" fontId="6" fillId="0" borderId="20" xfId="0" applyFont="1" applyBorder="1" applyAlignment="1">
      <alignment horizontal="right" wrapText="1"/>
    </xf>
    <xf numFmtId="44" fontId="6" fillId="0" borderId="31" xfId="0" applyNumberFormat="1" applyFont="1" applyBorder="1" applyAlignment="1">
      <alignment horizontal="right"/>
    </xf>
    <xf numFmtId="0" fontId="4" fillId="6" borderId="32" xfId="0" applyFont="1" applyFill="1" applyBorder="1" applyAlignment="1">
      <alignment vertical="top" wrapText="1"/>
    </xf>
    <xf numFmtId="0" fontId="4" fillId="6" borderId="8" xfId="0" applyFont="1" applyFill="1" applyBorder="1" applyAlignment="1">
      <alignment vertical="top" wrapText="1"/>
    </xf>
    <xf numFmtId="10" fontId="9" fillId="3" borderId="15" xfId="0" applyNumberFormat="1" applyFont="1" applyFill="1" applyBorder="1"/>
    <xf numFmtId="10" fontId="9" fillId="3" borderId="26" xfId="0" applyNumberFormat="1" applyFont="1" applyFill="1" applyBorder="1"/>
    <xf numFmtId="0" fontId="4" fillId="5" borderId="18" xfId="0" applyFont="1" applyFill="1" applyBorder="1" applyAlignment="1">
      <alignment vertical="top" wrapText="1"/>
    </xf>
    <xf numFmtId="0" fontId="4" fillId="5" borderId="38" xfId="0" applyFont="1" applyFill="1" applyBorder="1" applyAlignment="1">
      <alignment vertical="top" wrapText="1"/>
    </xf>
    <xf numFmtId="0" fontId="4" fillId="5" borderId="14" xfId="0" applyFont="1" applyFill="1" applyBorder="1" applyAlignment="1">
      <alignment vertical="top" wrapText="1"/>
    </xf>
    <xf numFmtId="44" fontId="4" fillId="6" borderId="32" xfId="0" applyNumberFormat="1" applyFont="1" applyFill="1" applyBorder="1" applyAlignment="1">
      <alignment wrapText="1"/>
    </xf>
    <xf numFmtId="44" fontId="4" fillId="6" borderId="7" xfId="0" applyNumberFormat="1" applyFont="1" applyFill="1" applyBorder="1" applyAlignment="1">
      <alignment wrapText="1"/>
    </xf>
    <xf numFmtId="44" fontId="4" fillId="6" borderId="8" xfId="0" applyNumberFormat="1" applyFont="1" applyFill="1" applyBorder="1" applyAlignment="1">
      <alignment wrapText="1"/>
    </xf>
    <xf numFmtId="44" fontId="4" fillId="6" borderId="32" xfId="0" applyNumberFormat="1" applyFont="1" applyFill="1" applyBorder="1" applyAlignment="1">
      <alignment horizontal="right" wrapText="1"/>
    </xf>
    <xf numFmtId="44" fontId="4" fillId="6" borderId="8" xfId="0" applyNumberFormat="1" applyFont="1" applyFill="1" applyBorder="1" applyAlignment="1">
      <alignment horizontal="right" wrapText="1"/>
    </xf>
    <xf numFmtId="0" fontId="9" fillId="0" borderId="43" xfId="0" applyFont="1" applyBorder="1" applyAlignment="1">
      <alignment horizontal="center"/>
    </xf>
    <xf numFmtId="44" fontId="5" fillId="3" borderId="17" xfId="0" applyNumberFormat="1" applyFont="1" applyFill="1" applyBorder="1" applyAlignment="1">
      <alignment wrapText="1"/>
    </xf>
    <xf numFmtId="0" fontId="3" fillId="6" borderId="1" xfId="0" applyFont="1" applyFill="1" applyBorder="1" applyAlignment="1">
      <alignment horizontal="center" vertical="top" wrapText="1"/>
    </xf>
    <xf numFmtId="0" fontId="3" fillId="6" borderId="47" xfId="0" applyFont="1" applyFill="1" applyBorder="1" applyAlignment="1">
      <alignment horizontal="center" vertical="top" wrapText="1"/>
    </xf>
    <xf numFmtId="0" fontId="9" fillId="0" borderId="43" xfId="0" applyFont="1" applyBorder="1" applyAlignment="1">
      <alignment horizontal="center"/>
    </xf>
    <xf numFmtId="0" fontId="9" fillId="0" borderId="44" xfId="0" applyFont="1" applyBorder="1" applyAlignment="1">
      <alignment horizontal="center"/>
    </xf>
    <xf numFmtId="0" fontId="4" fillId="6" borderId="6" xfId="0" applyFont="1" applyFill="1" applyBorder="1" applyAlignment="1">
      <alignment vertical="top" wrapText="1"/>
    </xf>
    <xf numFmtId="0" fontId="3" fillId="6" borderId="39" xfId="0" applyFont="1" applyFill="1" applyBorder="1" applyAlignment="1">
      <alignment horizontal="center" wrapText="1"/>
    </xf>
    <xf numFmtId="0" fontId="3" fillId="6" borderId="41" xfId="0" applyFont="1" applyFill="1" applyBorder="1" applyAlignment="1">
      <alignment horizontal="center" wrapText="1"/>
    </xf>
    <xf numFmtId="44" fontId="5" fillId="3" borderId="52" xfId="0" applyNumberFormat="1" applyFont="1" applyFill="1" applyBorder="1" applyAlignment="1">
      <alignment horizontal="right" wrapText="1"/>
    </xf>
    <xf numFmtId="44" fontId="4" fillId="6" borderId="7" xfId="0" applyNumberFormat="1" applyFont="1" applyFill="1" applyBorder="1" applyAlignment="1">
      <alignment horizontal="right" wrapText="1"/>
    </xf>
    <xf numFmtId="0" fontId="6" fillId="2" borderId="36" xfId="0" applyFont="1" applyFill="1" applyBorder="1"/>
    <xf numFmtId="0" fontId="4" fillId="5" borderId="38" xfId="0" applyFont="1" applyFill="1" applyBorder="1" applyAlignment="1">
      <alignment horizontal="left" wrapText="1"/>
    </xf>
    <xf numFmtId="0" fontId="4" fillId="3" borderId="20" xfId="0" applyFont="1" applyFill="1" applyBorder="1" applyAlignment="1">
      <alignment horizontal="center" vertical="center" wrapText="1"/>
    </xf>
    <xf numFmtId="44" fontId="5" fillId="2" borderId="20" xfId="0" applyNumberFormat="1" applyFont="1" applyFill="1" applyBorder="1" applyAlignment="1">
      <alignment horizontal="right" wrapText="1"/>
    </xf>
    <xf numFmtId="44" fontId="5" fillId="2" borderId="53" xfId="0" applyNumberFormat="1" applyFont="1" applyFill="1" applyBorder="1" applyAlignment="1">
      <alignment horizontal="right" wrapText="1"/>
    </xf>
    <xf numFmtId="0" fontId="4" fillId="5" borderId="12" xfId="0" applyFont="1" applyFill="1" applyBorder="1" applyAlignment="1">
      <alignment vertical="top" wrapText="1"/>
    </xf>
    <xf numFmtId="0" fontId="0" fillId="0" borderId="44" xfId="0" applyBorder="1" applyAlignment="1">
      <alignment horizontal="center"/>
    </xf>
    <xf numFmtId="0" fontId="0" fillId="0" borderId="49" xfId="0" applyBorder="1" applyAlignment="1">
      <alignment horizontal="center"/>
    </xf>
    <xf numFmtId="0" fontId="2" fillId="2" borderId="2" xfId="0" applyFont="1" applyFill="1" applyBorder="1" applyAlignment="1" applyProtection="1"/>
    <xf numFmtId="0" fontId="11" fillId="2" borderId="18" xfId="0" applyFont="1" applyFill="1" applyBorder="1" applyAlignment="1">
      <alignment horizontal="left" vertical="center"/>
    </xf>
    <xf numFmtId="0" fontId="11" fillId="2" borderId="9" xfId="0" applyFont="1" applyFill="1" applyBorder="1" applyAlignment="1">
      <alignment horizontal="left" vertical="center"/>
    </xf>
    <xf numFmtId="0" fontId="11" fillId="2" borderId="19" xfId="0" applyFont="1" applyFill="1" applyBorder="1" applyAlignment="1">
      <alignment horizontal="left" vertical="center"/>
    </xf>
    <xf numFmtId="0" fontId="6" fillId="2" borderId="24" xfId="0" applyFont="1" applyFill="1" applyBorder="1" applyAlignment="1">
      <alignment horizontal="left" wrapText="1"/>
    </xf>
    <xf numFmtId="0" fontId="11" fillId="2" borderId="18" xfId="0" applyFont="1" applyFill="1" applyBorder="1"/>
    <xf numFmtId="0" fontId="6" fillId="2" borderId="24" xfId="0" applyFont="1" applyFill="1" applyBorder="1"/>
    <xf numFmtId="44" fontId="6" fillId="0" borderId="27" xfId="0" applyNumberFormat="1" applyFont="1" applyBorder="1" applyAlignment="1"/>
    <xf numFmtId="0" fontId="2" fillId="2" borderId="6" xfId="0" applyFont="1" applyFill="1" applyBorder="1" applyAlignment="1" applyProtection="1"/>
    <xf numFmtId="0" fontId="10" fillId="2" borderId="10" xfId="0" applyFont="1" applyFill="1" applyBorder="1" applyAlignment="1">
      <alignment horizontal="right" vertical="center" wrapText="1"/>
    </xf>
    <xf numFmtId="0" fontId="6" fillId="2" borderId="20" xfId="0" applyFont="1" applyFill="1" applyBorder="1" applyAlignment="1">
      <alignment horizontal="right" vertical="center" wrapText="1"/>
    </xf>
    <xf numFmtId="0" fontId="11" fillId="2" borderId="10" xfId="0" applyFont="1" applyFill="1" applyBorder="1" applyAlignment="1">
      <alignment horizontal="right" vertical="center" wrapText="1"/>
    </xf>
    <xf numFmtId="44" fontId="11" fillId="0" borderId="10" xfId="0" applyNumberFormat="1" applyFont="1" applyBorder="1" applyAlignment="1">
      <alignment horizontal="right"/>
    </xf>
    <xf numFmtId="0" fontId="4" fillId="6" borderId="23" xfId="0" applyFont="1" applyFill="1" applyBorder="1" applyAlignment="1">
      <alignment vertical="top" wrapText="1"/>
    </xf>
    <xf numFmtId="0" fontId="11" fillId="2" borderId="9" xfId="0" applyFont="1" applyFill="1" applyBorder="1" applyAlignment="1">
      <alignment vertical="top" wrapText="1"/>
    </xf>
    <xf numFmtId="44" fontId="11" fillId="0" borderId="27" xfId="0" applyNumberFormat="1" applyFont="1" applyBorder="1" applyAlignment="1"/>
    <xf numFmtId="0" fontId="11" fillId="2" borderId="18" xfId="0" applyFont="1" applyFill="1" applyBorder="1" applyAlignment="1">
      <alignment vertical="top" wrapText="1"/>
    </xf>
    <xf numFmtId="0" fontId="11" fillId="2" borderId="19" xfId="0" applyFont="1" applyFill="1" applyBorder="1" applyAlignment="1">
      <alignment vertical="top" wrapText="1"/>
    </xf>
    <xf numFmtId="0" fontId="11" fillId="2" borderId="20" xfId="0" applyFont="1" applyFill="1" applyBorder="1" applyAlignment="1">
      <alignment horizontal="right" vertical="center" wrapText="1"/>
    </xf>
    <xf numFmtId="44" fontId="11" fillId="0" borderId="31" xfId="0" applyNumberFormat="1" applyFont="1" applyBorder="1" applyAlignment="1">
      <alignment horizontal="right"/>
    </xf>
    <xf numFmtId="0" fontId="11" fillId="2" borderId="18" xfId="0" applyFont="1" applyFill="1" applyBorder="1" applyAlignment="1">
      <alignment wrapText="1"/>
    </xf>
    <xf numFmtId="0" fontId="11" fillId="2" borderId="18" xfId="0" applyFont="1" applyFill="1" applyBorder="1" applyAlignment="1"/>
    <xf numFmtId="0" fontId="11" fillId="2" borderId="19" xfId="0" applyFont="1" applyFill="1" applyBorder="1" applyAlignment="1"/>
    <xf numFmtId="0" fontId="11" fillId="0" borderId="20" xfId="0" applyFont="1" applyBorder="1" applyAlignment="1"/>
    <xf numFmtId="44" fontId="6" fillId="0" borderId="10" xfId="0" applyNumberFormat="1" applyFont="1" applyBorder="1" applyAlignment="1"/>
    <xf numFmtId="44" fontId="6" fillId="0" borderId="55" xfId="0" applyNumberFormat="1" applyFont="1" applyBorder="1" applyAlignment="1">
      <alignment horizontal="right"/>
    </xf>
    <xf numFmtId="0" fontId="5" fillId="2" borderId="38" xfId="0" applyFont="1" applyFill="1" applyBorder="1" applyAlignment="1">
      <alignment vertical="top" wrapText="1"/>
    </xf>
    <xf numFmtId="0" fontId="10" fillId="2" borderId="24" xfId="0" applyFont="1" applyFill="1" applyBorder="1"/>
    <xf numFmtId="0" fontId="4" fillId="6" borderId="13" xfId="0" applyFont="1" applyFill="1" applyBorder="1" applyAlignment="1">
      <alignment vertical="top" wrapText="1"/>
    </xf>
    <xf numFmtId="0" fontId="4" fillId="6" borderId="57" xfId="0" applyFont="1" applyFill="1" applyBorder="1" applyAlignment="1">
      <alignment vertical="top" wrapText="1"/>
    </xf>
    <xf numFmtId="44" fontId="3" fillId="6" borderId="32" xfId="0" applyNumberFormat="1" applyFont="1" applyFill="1" applyBorder="1" applyAlignment="1">
      <alignment vertical="top" wrapText="1"/>
    </xf>
    <xf numFmtId="0" fontId="15" fillId="0" borderId="45" xfId="0" applyFont="1" applyBorder="1" applyAlignment="1" applyProtection="1"/>
    <xf numFmtId="0" fontId="15" fillId="0" borderId="16" xfId="0" applyFont="1" applyBorder="1" applyAlignment="1" applyProtection="1"/>
    <xf numFmtId="0" fontId="15" fillId="0" borderId="16" xfId="0" applyFont="1" applyFill="1" applyBorder="1" applyAlignment="1" applyProtection="1">
      <alignment wrapText="1"/>
    </xf>
    <xf numFmtId="0" fontId="11" fillId="0" borderId="0" xfId="0" applyFont="1" applyBorder="1" applyAlignment="1" applyProtection="1"/>
    <xf numFmtId="0" fontId="14" fillId="2" borderId="0" xfId="0" applyFont="1" applyFill="1" applyBorder="1" applyAlignment="1" applyProtection="1">
      <alignment horizontal="justify" wrapText="1"/>
    </xf>
    <xf numFmtId="0" fontId="17" fillId="2" borderId="59" xfId="0" applyFont="1" applyFill="1" applyBorder="1" applyAlignment="1" applyProtection="1">
      <alignment horizontal="left"/>
    </xf>
    <xf numFmtId="0" fontId="14" fillId="2" borderId="1" xfId="0" applyFont="1" applyFill="1" applyBorder="1" applyAlignment="1">
      <alignment horizontal="left" vertical="top"/>
    </xf>
    <xf numFmtId="0" fontId="14" fillId="2" borderId="18" xfId="0" applyFont="1" applyFill="1" applyBorder="1" applyAlignment="1">
      <alignment horizontal="left" vertical="top"/>
    </xf>
    <xf numFmtId="0" fontId="11" fillId="0" borderId="0" xfId="0" applyFont="1" applyAlignment="1" applyProtection="1"/>
    <xf numFmtId="0" fontId="9" fillId="0" borderId="0" xfId="0" applyFont="1" applyAlignment="1" applyProtection="1">
      <alignment vertical="center"/>
    </xf>
    <xf numFmtId="0" fontId="9" fillId="0" borderId="0" xfId="0" applyFont="1" applyAlignment="1" applyProtection="1">
      <alignment horizontal="left" vertical="center"/>
    </xf>
    <xf numFmtId="0" fontId="5" fillId="0" borderId="20" xfId="0" applyFont="1" applyBorder="1" applyAlignment="1">
      <alignment wrapText="1"/>
    </xf>
    <xf numFmtId="44" fontId="4" fillId="6" borderId="50" xfId="0" applyNumberFormat="1" applyFont="1" applyFill="1" applyBorder="1" applyAlignment="1">
      <alignment wrapText="1"/>
    </xf>
    <xf numFmtId="44" fontId="4" fillId="6" borderId="23" xfId="0" applyNumberFormat="1" applyFont="1" applyFill="1" applyBorder="1" applyAlignment="1">
      <alignment wrapText="1"/>
    </xf>
    <xf numFmtId="44" fontId="4" fillId="6" borderId="6" xfId="0" applyNumberFormat="1" applyFont="1" applyFill="1" applyBorder="1" applyAlignment="1">
      <alignment wrapText="1"/>
    </xf>
    <xf numFmtId="44" fontId="4" fillId="6" borderId="3" xfId="0" applyNumberFormat="1" applyFont="1" applyFill="1" applyBorder="1" applyAlignment="1">
      <alignment wrapText="1"/>
    </xf>
    <xf numFmtId="0" fontId="4" fillId="6" borderId="6" xfId="0" applyFont="1" applyFill="1" applyBorder="1" applyAlignment="1">
      <alignment vertical="top" wrapText="1"/>
    </xf>
    <xf numFmtId="0" fontId="4" fillId="5" borderId="10" xfId="0" applyFont="1" applyFill="1" applyBorder="1" applyAlignment="1">
      <alignment horizontal="center" vertical="center" wrapText="1"/>
    </xf>
    <xf numFmtId="0" fontId="4" fillId="6" borderId="8" xfId="0" applyFont="1" applyFill="1" applyBorder="1" applyAlignment="1">
      <alignment vertical="top" wrapText="1"/>
    </xf>
    <xf numFmtId="0" fontId="21" fillId="0" borderId="33" xfId="0" applyFont="1" applyBorder="1" applyAlignment="1">
      <alignment horizontal="right" vertical="center" wrapText="1"/>
    </xf>
    <xf numFmtId="0" fontId="22" fillId="10" borderId="32" xfId="0" applyFont="1" applyFill="1" applyBorder="1" applyAlignment="1">
      <alignment horizontal="center" vertical="center" wrapText="1"/>
    </xf>
    <xf numFmtId="0" fontId="22" fillId="10" borderId="8" xfId="0" applyFont="1" applyFill="1" applyBorder="1" applyAlignment="1">
      <alignment horizontal="center" vertical="center" wrapText="1"/>
    </xf>
    <xf numFmtId="0" fontId="21" fillId="0" borderId="5" xfId="0" applyFont="1" applyBorder="1" applyAlignment="1">
      <alignment horizontal="left" vertical="center" wrapText="1"/>
    </xf>
    <xf numFmtId="44" fontId="5" fillId="3" borderId="17" xfId="0" applyNumberFormat="1" applyFont="1" applyFill="1" applyBorder="1" applyAlignment="1">
      <alignment horizontal="right" wrapText="1"/>
    </xf>
    <xf numFmtId="0" fontId="4" fillId="6" borderId="6" xfId="0" applyFont="1" applyFill="1" applyBorder="1" applyAlignment="1">
      <alignment vertical="top" wrapText="1"/>
    </xf>
    <xf numFmtId="0" fontId="4" fillId="5" borderId="10" xfId="0" applyFont="1" applyFill="1" applyBorder="1" applyAlignment="1">
      <alignment horizontal="center" vertical="center" wrapText="1"/>
    </xf>
    <xf numFmtId="0" fontId="21" fillId="3" borderId="5" xfId="0" applyFont="1" applyFill="1" applyBorder="1" applyAlignment="1">
      <alignment horizontal="right" vertical="center" wrapText="1"/>
    </xf>
    <xf numFmtId="0" fontId="21" fillId="0" borderId="0" xfId="0" applyFont="1" applyBorder="1" applyAlignment="1">
      <alignment wrapText="1"/>
    </xf>
    <xf numFmtId="0" fontId="6" fillId="0" borderId="0" xfId="0" applyFont="1" applyBorder="1" applyAlignment="1">
      <alignment wrapText="1"/>
    </xf>
    <xf numFmtId="164" fontId="6" fillId="0" borderId="0" xfId="0" applyNumberFormat="1" applyFont="1" applyBorder="1" applyAlignment="1">
      <alignment wrapText="1"/>
    </xf>
    <xf numFmtId="0" fontId="24" fillId="0" borderId="0" xfId="0" applyFont="1" applyBorder="1" applyAlignment="1">
      <alignment wrapText="1"/>
    </xf>
    <xf numFmtId="164" fontId="0" fillId="0" borderId="0" xfId="0" applyNumberFormat="1"/>
    <xf numFmtId="0" fontId="23" fillId="0" borderId="0" xfId="0" applyFont="1"/>
    <xf numFmtId="10" fontId="23" fillId="0" borderId="0" xfId="0" applyNumberFormat="1" applyFont="1"/>
    <xf numFmtId="44" fontId="4" fillId="3" borderId="10" xfId="0" applyNumberFormat="1" applyFont="1" applyFill="1" applyBorder="1" applyAlignment="1">
      <alignment horizontal="right" wrapText="1"/>
    </xf>
    <xf numFmtId="44" fontId="23" fillId="0" borderId="0" xfId="0" applyNumberFormat="1" applyFont="1"/>
    <xf numFmtId="44" fontId="4" fillId="3" borderId="17" xfId="0" applyNumberFormat="1" applyFont="1" applyFill="1" applyBorder="1" applyAlignment="1">
      <alignment horizontal="right" wrapText="1"/>
    </xf>
    <xf numFmtId="44" fontId="4" fillId="3" borderId="20" xfId="0" applyNumberFormat="1" applyFont="1" applyFill="1" applyBorder="1" applyAlignment="1">
      <alignment horizontal="right" wrapText="1"/>
    </xf>
    <xf numFmtId="0" fontId="25" fillId="0" borderId="0" xfId="0" applyFont="1" applyAlignment="1"/>
    <xf numFmtId="44" fontId="4" fillId="3" borderId="15" xfId="0" applyNumberFormat="1" applyFont="1" applyFill="1" applyBorder="1" applyAlignment="1">
      <alignment horizontal="right" wrapText="1"/>
    </xf>
    <xf numFmtId="10" fontId="23" fillId="2" borderId="0" xfId="0" applyNumberFormat="1" applyFont="1" applyFill="1" applyBorder="1"/>
    <xf numFmtId="10" fontId="21" fillId="3" borderId="15" xfId="0" applyNumberFormat="1" applyFont="1" applyFill="1" applyBorder="1"/>
    <xf numFmtId="10" fontId="21" fillId="3" borderId="26" xfId="0" applyNumberFormat="1" applyFont="1" applyFill="1" applyBorder="1"/>
    <xf numFmtId="0" fontId="21" fillId="0" borderId="0" xfId="0" applyFont="1" applyAlignment="1" applyProtection="1">
      <alignment vertical="center"/>
    </xf>
    <xf numFmtId="0" fontId="21" fillId="0" borderId="0" xfId="0" applyFont="1" applyAlignment="1" applyProtection="1">
      <alignment horizontal="left" vertical="center"/>
    </xf>
    <xf numFmtId="164" fontId="24" fillId="0" borderId="0" xfId="0" applyNumberFormat="1" applyFont="1" applyBorder="1" applyAlignment="1">
      <alignment wrapText="1"/>
    </xf>
    <xf numFmtId="0" fontId="5" fillId="0" borderId="10" xfId="0" applyFont="1" applyBorder="1" applyAlignment="1">
      <alignment vertical="top" wrapText="1"/>
    </xf>
    <xf numFmtId="0" fontId="5" fillId="0" borderId="17" xfId="0" applyFont="1" applyBorder="1" applyAlignment="1">
      <alignment vertical="top" wrapText="1"/>
    </xf>
    <xf numFmtId="0" fontId="5" fillId="0" borderId="15" xfId="0" applyFont="1" applyBorder="1" applyAlignment="1">
      <alignment vertical="top" wrapText="1"/>
    </xf>
    <xf numFmtId="0" fontId="6" fillId="2" borderId="24" xfId="0" applyFont="1" applyFill="1" applyBorder="1" applyAlignment="1">
      <alignment vertical="center" wrapText="1"/>
    </xf>
    <xf numFmtId="0" fontId="5" fillId="2" borderId="14" xfId="0" applyFont="1" applyFill="1" applyBorder="1" applyAlignment="1">
      <alignment vertical="top" wrapText="1"/>
    </xf>
    <xf numFmtId="0" fontId="9" fillId="0" borderId="40" xfId="0" applyFont="1" applyBorder="1" applyAlignment="1" applyProtection="1">
      <alignment vertical="center"/>
    </xf>
    <xf numFmtId="0" fontId="9" fillId="0" borderId="40" xfId="0" applyFont="1" applyBorder="1" applyAlignment="1" applyProtection="1">
      <alignment horizontal="left" vertical="center"/>
    </xf>
    <xf numFmtId="0" fontId="0" fillId="0" borderId="40" xfId="0" applyBorder="1"/>
    <xf numFmtId="0" fontId="26" fillId="0" borderId="0" xfId="0" applyFont="1" applyAlignment="1" applyProtection="1">
      <alignment horizontal="center" vertical="center"/>
    </xf>
    <xf numFmtId="0" fontId="26" fillId="0" borderId="61" xfId="0" applyFont="1" applyBorder="1" applyAlignment="1" applyProtection="1">
      <alignment horizontal="center" vertical="center"/>
    </xf>
    <xf numFmtId="0" fontId="19" fillId="0" borderId="28" xfId="0" applyFont="1" applyFill="1" applyBorder="1" applyAlignment="1" applyProtection="1">
      <alignment horizontal="left" wrapText="1"/>
    </xf>
    <xf numFmtId="0" fontId="19" fillId="0" borderId="29" xfId="0" applyFont="1" applyFill="1" applyBorder="1" applyAlignment="1" applyProtection="1">
      <alignment horizontal="left" wrapText="1"/>
    </xf>
    <xf numFmtId="0" fontId="19" fillId="0" borderId="58" xfId="0" applyFont="1" applyFill="1" applyBorder="1" applyAlignment="1" applyProtection="1">
      <alignment horizontal="left" wrapText="1"/>
    </xf>
    <xf numFmtId="0" fontId="19" fillId="2" borderId="28" xfId="0" applyFont="1" applyFill="1" applyBorder="1" applyAlignment="1" applyProtection="1">
      <alignment horizontal="left" wrapText="1"/>
    </xf>
    <xf numFmtId="0" fontId="19" fillId="2" borderId="29" xfId="0" applyFont="1" applyFill="1" applyBorder="1" applyAlignment="1" applyProtection="1">
      <alignment horizontal="left" wrapText="1"/>
    </xf>
    <xf numFmtId="0" fontId="19" fillId="2" borderId="58" xfId="0" applyFont="1" applyFill="1" applyBorder="1" applyAlignment="1" applyProtection="1">
      <alignment horizontal="left" wrapText="1"/>
    </xf>
    <xf numFmtId="0" fontId="15" fillId="0" borderId="47" xfId="0" applyFont="1" applyBorder="1" applyAlignment="1" applyProtection="1">
      <alignment horizontal="center" wrapText="1"/>
    </xf>
    <xf numFmtId="0" fontId="15" fillId="0" borderId="56" xfId="0" applyFont="1" applyBorder="1" applyAlignment="1" applyProtection="1">
      <alignment horizontal="center" wrapText="1"/>
    </xf>
    <xf numFmtId="0" fontId="15" fillId="0" borderId="37" xfId="0" applyFont="1" applyBorder="1" applyAlignment="1" applyProtection="1">
      <alignment horizontal="center" vertical="top" wrapText="1"/>
    </xf>
    <xf numFmtId="0" fontId="15" fillId="0" borderId="29" xfId="0" applyFont="1" applyBorder="1" applyAlignment="1" applyProtection="1">
      <alignment horizontal="center" vertical="top" wrapText="1"/>
    </xf>
    <xf numFmtId="0" fontId="15" fillId="0" borderId="58" xfId="0" applyFont="1" applyBorder="1" applyAlignment="1" applyProtection="1">
      <alignment horizontal="center" vertical="top" wrapText="1"/>
    </xf>
    <xf numFmtId="0" fontId="16" fillId="3" borderId="40" xfId="0" applyNumberFormat="1" applyFont="1" applyFill="1" applyBorder="1" applyAlignment="1" applyProtection="1">
      <alignment horizontal="center" vertical="center" wrapText="1"/>
    </xf>
    <xf numFmtId="0" fontId="16" fillId="3" borderId="34" xfId="0" applyNumberFormat="1" applyFont="1" applyFill="1" applyBorder="1" applyAlignment="1" applyProtection="1">
      <alignment horizontal="center" vertical="center" wrapText="1"/>
    </xf>
    <xf numFmtId="0" fontId="18" fillId="2" borderId="54" xfId="0" applyFont="1" applyFill="1" applyBorder="1" applyAlignment="1" applyProtection="1">
      <alignment horizontal="center" vertical="top" wrapText="1"/>
    </xf>
    <xf numFmtId="0" fontId="18" fillId="2" borderId="20" xfId="0" applyFont="1" applyFill="1" applyBorder="1" applyAlignment="1" applyProtection="1">
      <alignment horizontal="center" vertical="top" wrapText="1"/>
    </xf>
    <xf numFmtId="0" fontId="18" fillId="2" borderId="53" xfId="0" applyFont="1" applyFill="1" applyBorder="1" applyAlignment="1" applyProtection="1">
      <alignment horizontal="center" vertical="top" wrapText="1"/>
    </xf>
    <xf numFmtId="0" fontId="19" fillId="2" borderId="60" xfId="0" applyFont="1" applyFill="1" applyBorder="1" applyAlignment="1" applyProtection="1">
      <alignment horizontal="left"/>
    </xf>
    <xf numFmtId="0" fontId="19" fillId="2" borderId="47" xfId="0" applyFont="1" applyFill="1" applyBorder="1" applyAlignment="1" applyProtection="1">
      <alignment horizontal="left"/>
    </xf>
    <xf numFmtId="0" fontId="19" fillId="2" borderId="56" xfId="0" applyFont="1" applyFill="1" applyBorder="1" applyAlignment="1" applyProtection="1">
      <alignment horizontal="left"/>
    </xf>
    <xf numFmtId="0" fontId="19" fillId="2" borderId="28" xfId="0" applyFont="1" applyFill="1" applyBorder="1" applyAlignment="1" applyProtection="1">
      <alignment horizontal="left"/>
    </xf>
    <xf numFmtId="0" fontId="19" fillId="2" borderId="29" xfId="0" applyFont="1" applyFill="1" applyBorder="1" applyAlignment="1" applyProtection="1">
      <alignment horizontal="left"/>
    </xf>
    <xf numFmtId="0" fontId="19" fillId="2" borderId="58" xfId="0" applyFont="1" applyFill="1" applyBorder="1" applyAlignment="1" applyProtection="1">
      <alignment horizontal="left"/>
    </xf>
    <xf numFmtId="44" fontId="5" fillId="3" borderId="17" xfId="0" applyNumberFormat="1" applyFont="1" applyFill="1" applyBorder="1" applyAlignment="1">
      <alignment horizontal="right" wrapText="1"/>
    </xf>
    <xf numFmtId="0" fontId="4" fillId="5" borderId="10" xfId="0" applyFont="1" applyFill="1" applyBorder="1" applyAlignment="1">
      <alignment vertical="center" wrapText="1"/>
    </xf>
    <xf numFmtId="44" fontId="5" fillId="3" borderId="20" xfId="0" applyNumberFormat="1" applyFont="1" applyFill="1" applyBorder="1" applyAlignment="1">
      <alignment horizontal="right" wrapText="1"/>
    </xf>
    <xf numFmtId="0" fontId="8" fillId="9" borderId="6" xfId="0" applyFont="1" applyFill="1" applyBorder="1" applyAlignment="1">
      <alignment horizontal="center"/>
    </xf>
    <xf numFmtId="0" fontId="8" fillId="9" borderId="7" xfId="0" applyFont="1" applyFill="1" applyBorder="1" applyAlignment="1">
      <alignment horizontal="center"/>
    </xf>
    <xf numFmtId="0" fontId="8" fillId="9" borderId="8" xfId="0" applyFont="1" applyFill="1" applyBorder="1" applyAlignment="1">
      <alignment horizontal="center"/>
    </xf>
    <xf numFmtId="0" fontId="26" fillId="0" borderId="0" xfId="0" applyFont="1" applyAlignment="1" applyProtection="1">
      <alignment horizontal="center" vertical="center"/>
    </xf>
    <xf numFmtId="0" fontId="4" fillId="5" borderId="12" xfId="0" applyFont="1" applyFill="1" applyBorder="1" applyAlignment="1">
      <alignment horizontal="center" vertical="center" wrapText="1"/>
    </xf>
    <xf numFmtId="0" fontId="4" fillId="5" borderId="33" xfId="0" applyFont="1" applyFill="1" applyBorder="1" applyAlignment="1">
      <alignment horizontal="center" vertical="center" wrapText="1"/>
    </xf>
    <xf numFmtId="0" fontId="4" fillId="5" borderId="35" xfId="0" applyFont="1" applyFill="1" applyBorder="1" applyAlignment="1">
      <alignment horizontal="center" vertical="center" wrapText="1"/>
    </xf>
    <xf numFmtId="0" fontId="8" fillId="8" borderId="6" xfId="0" applyFont="1" applyFill="1" applyBorder="1" applyAlignment="1">
      <alignment horizontal="center"/>
    </xf>
    <xf numFmtId="0" fontId="8" fillId="8" borderId="7" xfId="0" applyFont="1" applyFill="1" applyBorder="1" applyAlignment="1">
      <alignment horizontal="center"/>
    </xf>
    <xf numFmtId="0" fontId="8" fillId="8" borderId="8" xfId="0" applyFont="1" applyFill="1" applyBorder="1" applyAlignment="1">
      <alignment horizontal="center"/>
    </xf>
    <xf numFmtId="0" fontId="4" fillId="5" borderId="51"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4" fillId="5" borderId="27"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2" fillId="2" borderId="6" xfId="0" applyFont="1" applyFill="1" applyBorder="1" applyAlignment="1" applyProtection="1">
      <alignment horizontal="center" vertical="center" wrapText="1"/>
    </xf>
    <xf numFmtId="0" fontId="2" fillId="2" borderId="7" xfId="0" applyFont="1" applyFill="1" applyBorder="1" applyAlignment="1" applyProtection="1">
      <alignment horizontal="center" vertical="center" wrapText="1"/>
    </xf>
    <xf numFmtId="0" fontId="2" fillId="2" borderId="8" xfId="0" applyFont="1" applyFill="1" applyBorder="1" applyAlignment="1" applyProtection="1">
      <alignment horizontal="center" vertical="center" wrapText="1"/>
    </xf>
    <xf numFmtId="0" fontId="2" fillId="3" borderId="6" xfId="0" applyFont="1" applyFill="1" applyBorder="1" applyAlignment="1" applyProtection="1">
      <alignment horizontal="center" vertical="center" wrapText="1"/>
    </xf>
    <xf numFmtId="0" fontId="2" fillId="3" borderId="7" xfId="0" applyFont="1" applyFill="1" applyBorder="1" applyAlignment="1" applyProtection="1">
      <alignment horizontal="center" vertical="center" wrapText="1"/>
    </xf>
    <xf numFmtId="0" fontId="2" fillId="3" borderId="8" xfId="0" applyFont="1" applyFill="1" applyBorder="1" applyAlignment="1" applyProtection="1">
      <alignment horizontal="center" vertical="center" wrapText="1"/>
    </xf>
    <xf numFmtId="0" fontId="4" fillId="5" borderId="45" xfId="0" applyFont="1" applyFill="1" applyBorder="1" applyAlignment="1">
      <alignment horizontal="center" vertical="center" wrapText="1"/>
    </xf>
    <xf numFmtId="0" fontId="4" fillId="5" borderId="46" xfId="0" applyFont="1" applyFill="1" applyBorder="1" applyAlignment="1">
      <alignment horizontal="center" vertical="center" wrapText="1"/>
    </xf>
    <xf numFmtId="0" fontId="4" fillId="5" borderId="40" xfId="0" applyFont="1" applyFill="1" applyBorder="1" applyAlignment="1">
      <alignment horizontal="center" vertical="center" wrapText="1"/>
    </xf>
    <xf numFmtId="0" fontId="4" fillId="5" borderId="44" xfId="0" applyFont="1" applyFill="1" applyBorder="1" applyAlignment="1">
      <alignment horizontal="center" vertical="center" wrapText="1"/>
    </xf>
    <xf numFmtId="0" fontId="3" fillId="4" borderId="6" xfId="0" applyFont="1" applyFill="1" applyBorder="1" applyAlignment="1">
      <alignment horizontal="center" vertical="top" wrapText="1"/>
    </xf>
    <xf numFmtId="0" fontId="3" fillId="4" borderId="7" xfId="0" applyFont="1" applyFill="1" applyBorder="1" applyAlignment="1">
      <alignment horizontal="center" vertical="top" wrapText="1"/>
    </xf>
    <xf numFmtId="0" fontId="3" fillId="4" borderId="8" xfId="0" applyFont="1" applyFill="1" applyBorder="1" applyAlignment="1">
      <alignment horizontal="center" vertical="top" wrapText="1"/>
    </xf>
    <xf numFmtId="0" fontId="3" fillId="7" borderId="6" xfId="0" applyFont="1" applyFill="1" applyBorder="1" applyAlignment="1">
      <alignment horizontal="center" vertical="top" wrapText="1"/>
    </xf>
    <xf numFmtId="0" fontId="3" fillId="7" borderId="7" xfId="0" applyFont="1" applyFill="1" applyBorder="1" applyAlignment="1">
      <alignment horizontal="center" vertical="top" wrapText="1"/>
    </xf>
    <xf numFmtId="0" fontId="3" fillId="7" borderId="8" xfId="0" applyFont="1" applyFill="1" applyBorder="1" applyAlignment="1">
      <alignment horizontal="center" vertical="top" wrapText="1"/>
    </xf>
    <xf numFmtId="0" fontId="4" fillId="6" borderId="6" xfId="0" applyFont="1" applyFill="1" applyBorder="1" applyAlignment="1">
      <alignment vertical="top" wrapText="1"/>
    </xf>
    <xf numFmtId="0" fontId="4" fillId="6" borderId="7" xfId="0" applyFont="1" applyFill="1" applyBorder="1" applyAlignment="1">
      <alignment vertical="top" wrapText="1"/>
    </xf>
    <xf numFmtId="0" fontId="3" fillId="6" borderId="1" xfId="0" applyFont="1" applyFill="1" applyBorder="1" applyAlignment="1">
      <alignment horizontal="center" vertical="top" wrapText="1"/>
    </xf>
    <xf numFmtId="0" fontId="3" fillId="6" borderId="47" xfId="0" applyFont="1" applyFill="1" applyBorder="1" applyAlignment="1">
      <alignment horizontal="center" vertical="top" wrapText="1"/>
    </xf>
    <xf numFmtId="0" fontId="3" fillId="6" borderId="48" xfId="0" applyFont="1" applyFill="1" applyBorder="1" applyAlignment="1">
      <alignment horizontal="center" vertical="top" wrapText="1"/>
    </xf>
    <xf numFmtId="0" fontId="9" fillId="0" borderId="43" xfId="0" applyFont="1" applyBorder="1" applyAlignment="1">
      <alignment horizontal="center"/>
    </xf>
    <xf numFmtId="0" fontId="9" fillId="0" borderId="44" xfId="0" applyFont="1" applyBorder="1" applyAlignment="1">
      <alignment horizontal="center"/>
    </xf>
    <xf numFmtId="0" fontId="9" fillId="0" borderId="49" xfId="0" applyFont="1" applyBorder="1" applyAlignment="1">
      <alignment horizontal="center"/>
    </xf>
    <xf numFmtId="0" fontId="4" fillId="5" borderId="39" xfId="0" applyFont="1" applyFill="1" applyBorder="1" applyAlignment="1">
      <alignment horizontal="center" vertical="center" wrapText="1"/>
    </xf>
    <xf numFmtId="0" fontId="4" fillId="5" borderId="15"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10" xfId="0" applyFont="1" applyFill="1" applyBorder="1" applyAlignment="1">
      <alignment horizontal="center" vertical="center" wrapText="1"/>
    </xf>
    <xf numFmtId="0" fontId="4" fillId="6" borderId="8" xfId="0" applyFont="1" applyFill="1" applyBorder="1" applyAlignment="1">
      <alignment vertical="top" wrapText="1"/>
    </xf>
    <xf numFmtId="0" fontId="4" fillId="5" borderId="2"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3" fillId="8" borderId="6" xfId="0" applyFont="1" applyFill="1" applyBorder="1" applyAlignment="1">
      <alignment horizontal="center" vertical="top" wrapText="1"/>
    </xf>
    <xf numFmtId="0" fontId="3" fillId="8" borderId="7" xfId="0" applyFont="1" applyFill="1" applyBorder="1" applyAlignment="1">
      <alignment horizontal="center" vertical="top" wrapText="1"/>
    </xf>
    <xf numFmtId="0" fontId="3" fillId="8" borderId="8" xfId="0" applyFont="1" applyFill="1" applyBorder="1" applyAlignment="1">
      <alignment horizontal="center" vertical="top" wrapText="1"/>
    </xf>
    <xf numFmtId="0" fontId="3" fillId="6" borderId="28" xfId="0" applyFont="1" applyFill="1" applyBorder="1" applyAlignment="1">
      <alignment horizontal="center" wrapText="1"/>
    </xf>
    <xf numFmtId="0" fontId="3" fillId="6" borderId="29" xfId="0" applyFont="1" applyFill="1" applyBorder="1" applyAlignment="1">
      <alignment horizontal="center" wrapText="1"/>
    </xf>
    <xf numFmtId="0" fontId="3" fillId="6" borderId="30" xfId="0" applyFont="1" applyFill="1" applyBorder="1" applyAlignment="1">
      <alignment horizontal="center" wrapText="1"/>
    </xf>
    <xf numFmtId="0" fontId="9" fillId="0" borderId="28" xfId="0" applyFont="1" applyBorder="1" applyAlignment="1">
      <alignment horizontal="center"/>
    </xf>
    <xf numFmtId="0" fontId="9" fillId="0" borderId="29" xfId="0" applyFont="1" applyBorder="1" applyAlignment="1">
      <alignment horizontal="center"/>
    </xf>
    <xf numFmtId="0" fontId="9" fillId="0" borderId="30" xfId="0" applyFont="1" applyBorder="1" applyAlignment="1">
      <alignment horizontal="center"/>
    </xf>
  </cellXfs>
  <cellStyles count="3">
    <cellStyle name="Normal" xfId="0" builtinId="0"/>
    <cellStyle name="Normal 3" xfId="1"/>
    <cellStyle name="Normal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0"/>
  <sheetViews>
    <sheetView showGridLines="0" tabSelected="1" topLeftCell="C1" zoomScale="90" zoomScaleNormal="90" workbookViewId="0">
      <selection activeCell="C17" sqref="C17:K17"/>
    </sheetView>
  </sheetViews>
  <sheetFormatPr defaultRowHeight="15" x14ac:dyDescent="0.25"/>
  <cols>
    <col min="2" max="2" width="4.7109375" customWidth="1"/>
    <col min="3" max="3" width="41.140625" customWidth="1"/>
    <col min="4" max="4" width="31.28515625" customWidth="1"/>
    <col min="5" max="5" width="34" customWidth="1"/>
    <col min="6" max="6" width="35.140625" customWidth="1"/>
    <col min="7" max="7" width="33.140625" customWidth="1"/>
    <col min="8" max="8" width="14.7109375" customWidth="1"/>
    <col min="9" max="9" width="16.28515625" customWidth="1"/>
    <col min="10" max="10" width="24.5703125" customWidth="1"/>
    <col min="11" max="11" width="87" customWidth="1"/>
  </cols>
  <sheetData>
    <row r="1" spans="1:11" ht="15.75" thickBot="1" x14ac:dyDescent="0.3"/>
    <row r="2" spans="1:11" ht="21" x14ac:dyDescent="0.45">
      <c r="C2" s="152" t="s">
        <v>185</v>
      </c>
      <c r="D2" s="214" t="s">
        <v>217</v>
      </c>
      <c r="E2" s="214"/>
      <c r="F2" s="214"/>
      <c r="G2" s="214"/>
      <c r="H2" s="214"/>
      <c r="I2" s="214"/>
      <c r="J2" s="214"/>
      <c r="K2" s="215"/>
    </row>
    <row r="3" spans="1:11" ht="21" x14ac:dyDescent="0.45">
      <c r="C3" s="153" t="s">
        <v>186</v>
      </c>
      <c r="D3" s="216" t="s">
        <v>223</v>
      </c>
      <c r="E3" s="217"/>
      <c r="F3" s="217"/>
      <c r="G3" s="217"/>
      <c r="H3" s="217"/>
      <c r="I3" s="217"/>
      <c r="J3" s="217"/>
      <c r="K3" s="218"/>
    </row>
    <row r="4" spans="1:11" ht="21" x14ac:dyDescent="0.45">
      <c r="C4" s="154" t="s">
        <v>2</v>
      </c>
      <c r="D4" s="219"/>
      <c r="E4" s="219"/>
      <c r="F4" s="219"/>
      <c r="G4" s="219"/>
      <c r="H4" s="219"/>
      <c r="I4" s="219"/>
      <c r="J4" s="219"/>
      <c r="K4" s="220"/>
    </row>
    <row r="5" spans="1:11" ht="21" thickBot="1" x14ac:dyDescent="0.35">
      <c r="A5" s="155"/>
      <c r="B5" s="156"/>
      <c r="C5" s="157" t="s">
        <v>187</v>
      </c>
      <c r="D5" s="221" t="s">
        <v>188</v>
      </c>
      <c r="E5" s="222"/>
      <c r="F5" s="222"/>
      <c r="G5" s="222"/>
      <c r="H5" s="222"/>
      <c r="I5" s="222"/>
      <c r="J5" s="222"/>
      <c r="K5" s="223"/>
    </row>
    <row r="6" spans="1:11" ht="16.5" x14ac:dyDescent="0.3">
      <c r="B6" s="158">
        <v>1</v>
      </c>
      <c r="C6" s="224" t="s">
        <v>189</v>
      </c>
      <c r="D6" s="225"/>
      <c r="E6" s="225"/>
      <c r="F6" s="225"/>
      <c r="G6" s="225"/>
      <c r="H6" s="225"/>
      <c r="I6" s="225"/>
      <c r="J6" s="225"/>
      <c r="K6" s="226"/>
    </row>
    <row r="7" spans="1:11" ht="16.5" x14ac:dyDescent="0.3">
      <c r="B7" s="159">
        <v>2</v>
      </c>
      <c r="C7" s="227" t="s">
        <v>193</v>
      </c>
      <c r="D7" s="228"/>
      <c r="E7" s="228"/>
      <c r="F7" s="228"/>
      <c r="G7" s="228"/>
      <c r="H7" s="228"/>
      <c r="I7" s="228"/>
      <c r="J7" s="228"/>
      <c r="K7" s="229"/>
    </row>
    <row r="8" spans="1:11" ht="16.5" x14ac:dyDescent="0.3">
      <c r="B8" s="159">
        <v>3</v>
      </c>
      <c r="C8" s="211" t="s">
        <v>194</v>
      </c>
      <c r="D8" s="212"/>
      <c r="E8" s="212"/>
      <c r="F8" s="212"/>
      <c r="G8" s="212"/>
      <c r="H8" s="212"/>
      <c r="I8" s="212"/>
      <c r="J8" s="212"/>
      <c r="K8" s="213"/>
    </row>
    <row r="9" spans="1:11" ht="16.5" x14ac:dyDescent="0.3">
      <c r="B9" s="159">
        <v>4</v>
      </c>
      <c r="C9" s="211" t="s">
        <v>190</v>
      </c>
      <c r="D9" s="212"/>
      <c r="E9" s="212"/>
      <c r="F9" s="212"/>
      <c r="G9" s="212"/>
      <c r="H9" s="212"/>
      <c r="I9" s="212"/>
      <c r="J9" s="212"/>
      <c r="K9" s="213"/>
    </row>
    <row r="10" spans="1:11" ht="16.5" x14ac:dyDescent="0.3">
      <c r="B10" s="159">
        <v>5</v>
      </c>
      <c r="C10" s="211" t="s">
        <v>196</v>
      </c>
      <c r="D10" s="212"/>
      <c r="E10" s="212"/>
      <c r="F10" s="212"/>
      <c r="G10" s="212"/>
      <c r="H10" s="212"/>
      <c r="I10" s="212"/>
      <c r="J10" s="212"/>
      <c r="K10" s="213"/>
    </row>
    <row r="11" spans="1:11" ht="16.5" x14ac:dyDescent="0.3">
      <c r="B11" s="159">
        <v>6</v>
      </c>
      <c r="C11" s="208" t="s">
        <v>191</v>
      </c>
      <c r="D11" s="209"/>
      <c r="E11" s="209"/>
      <c r="F11" s="209"/>
      <c r="G11" s="209"/>
      <c r="H11" s="209"/>
      <c r="I11" s="209"/>
      <c r="J11" s="209"/>
      <c r="K11" s="210"/>
    </row>
    <row r="12" spans="1:11" ht="16.5" x14ac:dyDescent="0.3">
      <c r="B12" s="159">
        <v>7</v>
      </c>
      <c r="C12" s="208" t="s">
        <v>199</v>
      </c>
      <c r="D12" s="209"/>
      <c r="E12" s="209"/>
      <c r="F12" s="209"/>
      <c r="G12" s="209"/>
      <c r="H12" s="209"/>
      <c r="I12" s="209"/>
      <c r="J12" s="209"/>
      <c r="K12" s="210"/>
    </row>
    <row r="13" spans="1:11" ht="16.5" x14ac:dyDescent="0.3">
      <c r="B13" s="159">
        <v>8</v>
      </c>
      <c r="C13" s="208" t="s">
        <v>192</v>
      </c>
      <c r="D13" s="209"/>
      <c r="E13" s="209"/>
      <c r="F13" s="209"/>
      <c r="G13" s="209"/>
      <c r="H13" s="209"/>
      <c r="I13" s="209"/>
      <c r="J13" s="209"/>
      <c r="K13" s="210"/>
    </row>
    <row r="14" spans="1:11" ht="16.5" x14ac:dyDescent="0.3">
      <c r="B14" s="159">
        <v>9</v>
      </c>
      <c r="C14" s="208" t="s">
        <v>216</v>
      </c>
      <c r="D14" s="209"/>
      <c r="E14" s="209"/>
      <c r="F14" s="209"/>
      <c r="G14" s="209"/>
      <c r="H14" s="209"/>
      <c r="I14" s="209"/>
      <c r="J14" s="209"/>
      <c r="K14" s="210"/>
    </row>
    <row r="15" spans="1:11" ht="16.5" x14ac:dyDescent="0.3">
      <c r="B15" s="159">
        <v>10</v>
      </c>
      <c r="C15" s="208" t="s">
        <v>222</v>
      </c>
      <c r="D15" s="209"/>
      <c r="E15" s="209"/>
      <c r="F15" s="209"/>
      <c r="G15" s="209"/>
      <c r="H15" s="209"/>
      <c r="I15" s="209"/>
      <c r="J15" s="209"/>
      <c r="K15" s="210"/>
    </row>
    <row r="16" spans="1:11" ht="16.5" x14ac:dyDescent="0.3">
      <c r="B16" s="159">
        <v>11</v>
      </c>
      <c r="C16" s="208" t="s">
        <v>195</v>
      </c>
      <c r="D16" s="209"/>
      <c r="E16" s="209"/>
      <c r="F16" s="209"/>
      <c r="G16" s="209"/>
      <c r="H16" s="209"/>
      <c r="I16" s="209"/>
      <c r="J16" s="209"/>
      <c r="K16" s="210"/>
    </row>
    <row r="17" spans="2:11" ht="16.5" x14ac:dyDescent="0.3">
      <c r="B17" s="159">
        <v>12</v>
      </c>
      <c r="C17" s="208" t="s">
        <v>235</v>
      </c>
      <c r="D17" s="209"/>
      <c r="E17" s="209"/>
      <c r="F17" s="209"/>
      <c r="G17" s="209"/>
      <c r="H17" s="209"/>
      <c r="I17" s="209"/>
      <c r="J17" s="209"/>
      <c r="K17" s="210"/>
    </row>
    <row r="18" spans="2:11" ht="16.5" customHeight="1" x14ac:dyDescent="0.3">
      <c r="B18" s="159">
        <v>13</v>
      </c>
      <c r="C18" s="208" t="s">
        <v>198</v>
      </c>
      <c r="D18" s="209"/>
      <c r="E18" s="209"/>
      <c r="F18" s="209"/>
      <c r="G18" s="209"/>
      <c r="H18" s="209"/>
      <c r="I18" s="209"/>
      <c r="J18" s="209"/>
      <c r="K18" s="210"/>
    </row>
    <row r="19" spans="2:11" ht="16.5" x14ac:dyDescent="0.3">
      <c r="B19" s="159">
        <v>14</v>
      </c>
      <c r="C19" s="208" t="s">
        <v>215</v>
      </c>
      <c r="D19" s="209"/>
      <c r="E19" s="209"/>
      <c r="F19" s="209"/>
      <c r="G19" s="209"/>
      <c r="H19" s="209"/>
      <c r="I19" s="209"/>
      <c r="J19" s="209"/>
      <c r="K19" s="210"/>
    </row>
    <row r="20" spans="2:11" x14ac:dyDescent="0.25">
      <c r="C20" s="160"/>
    </row>
    <row r="21" spans="2:11" x14ac:dyDescent="0.25">
      <c r="C21" s="160"/>
    </row>
    <row r="22" spans="2:11" x14ac:dyDescent="0.25">
      <c r="C22" s="160"/>
    </row>
    <row r="23" spans="2:11" x14ac:dyDescent="0.25">
      <c r="C23" s="160"/>
    </row>
    <row r="24" spans="2:11" ht="15.75" thickBot="1" x14ac:dyDescent="0.3">
      <c r="C24" s="160"/>
    </row>
    <row r="25" spans="2:11" ht="33.75" customHeight="1" thickBot="1" x14ac:dyDescent="0.35">
      <c r="D25" s="172" t="s">
        <v>200</v>
      </c>
      <c r="E25" s="173" t="s">
        <v>201</v>
      </c>
      <c r="F25" s="173" t="s">
        <v>214</v>
      </c>
      <c r="G25" s="173" t="s">
        <v>202</v>
      </c>
      <c r="I25" s="233" t="s">
        <v>173</v>
      </c>
      <c r="J25" s="234"/>
      <c r="K25" s="235"/>
    </row>
    <row r="26" spans="2:11" ht="33.75" customHeight="1" thickBot="1" x14ac:dyDescent="0.3">
      <c r="D26" s="171" t="s">
        <v>203</v>
      </c>
      <c r="E26" s="174" t="s">
        <v>204</v>
      </c>
      <c r="F26" s="178"/>
      <c r="G26" s="178"/>
      <c r="I26" s="17" t="s">
        <v>32</v>
      </c>
      <c r="J26" s="231" t="s">
        <v>178</v>
      </c>
      <c r="K26" s="231"/>
    </row>
    <row r="27" spans="2:11" ht="33.75" customHeight="1" thickBot="1" x14ac:dyDescent="0.3">
      <c r="D27" s="171" t="s">
        <v>205</v>
      </c>
      <c r="E27" s="174" t="s">
        <v>206</v>
      </c>
      <c r="F27" s="178"/>
      <c r="G27" s="178"/>
      <c r="I27" s="19" t="s">
        <v>174</v>
      </c>
      <c r="J27" s="230"/>
      <c r="K27" s="230"/>
    </row>
    <row r="28" spans="2:11" ht="33.75" customHeight="1" thickBot="1" x14ac:dyDescent="0.3">
      <c r="D28" s="171" t="s">
        <v>207</v>
      </c>
      <c r="E28" s="174" t="s">
        <v>208</v>
      </c>
      <c r="F28" s="178"/>
      <c r="G28" s="178"/>
      <c r="I28" s="19" t="s">
        <v>175</v>
      </c>
      <c r="J28" s="230"/>
      <c r="K28" s="230"/>
    </row>
    <row r="29" spans="2:11" ht="33.75" customHeight="1" thickBot="1" x14ac:dyDescent="0.3">
      <c r="D29" s="171" t="s">
        <v>209</v>
      </c>
      <c r="E29" s="174" t="s">
        <v>210</v>
      </c>
      <c r="F29" s="178"/>
      <c r="G29" s="178"/>
      <c r="I29" s="19" t="s">
        <v>176</v>
      </c>
      <c r="J29" s="230"/>
      <c r="K29" s="230"/>
    </row>
    <row r="30" spans="2:11" ht="33.75" customHeight="1" thickBot="1" x14ac:dyDescent="0.3">
      <c r="D30" s="171" t="s">
        <v>211</v>
      </c>
      <c r="E30" s="174" t="s">
        <v>96</v>
      </c>
      <c r="F30" s="178"/>
      <c r="G30" s="178"/>
      <c r="I30" s="163" t="s">
        <v>177</v>
      </c>
      <c r="J30" s="232"/>
      <c r="K30" s="232"/>
    </row>
    <row r="31" spans="2:11" ht="33.75" customHeight="1" thickBot="1" x14ac:dyDescent="0.3">
      <c r="D31" s="171" t="s">
        <v>212</v>
      </c>
      <c r="E31" s="174" t="s">
        <v>213</v>
      </c>
      <c r="F31" s="178"/>
      <c r="G31" s="178"/>
      <c r="I31" s="19" t="s">
        <v>197</v>
      </c>
      <c r="J31" s="230"/>
      <c r="K31" s="230"/>
    </row>
    <row r="32" spans="2:11" x14ac:dyDescent="0.25">
      <c r="C32" s="160"/>
    </row>
    <row r="33" spans="3:8" x14ac:dyDescent="0.25">
      <c r="C33" s="160"/>
    </row>
    <row r="34" spans="3:8" x14ac:dyDescent="0.25">
      <c r="C34" s="160"/>
    </row>
    <row r="35" spans="3:8" x14ac:dyDescent="0.25">
      <c r="C35" s="160"/>
    </row>
    <row r="37" spans="3:8" x14ac:dyDescent="0.25">
      <c r="C37" s="179" t="s">
        <v>218</v>
      </c>
      <c r="D37" s="180"/>
      <c r="E37" s="180"/>
      <c r="F37" s="180"/>
      <c r="G37" s="180"/>
    </row>
    <row r="38" spans="3:8" x14ac:dyDescent="0.25">
      <c r="C38" s="180"/>
      <c r="D38" s="180"/>
      <c r="E38" s="180"/>
      <c r="F38" s="180"/>
      <c r="G38" s="180"/>
    </row>
    <row r="39" spans="3:8" x14ac:dyDescent="0.25">
      <c r="C39" s="181"/>
      <c r="D39" s="180"/>
      <c r="E39" s="180"/>
      <c r="F39" s="180"/>
      <c r="G39" s="182"/>
    </row>
    <row r="40" spans="3:8" x14ac:dyDescent="0.25">
      <c r="C40" s="180"/>
      <c r="D40" s="180"/>
      <c r="E40" s="180"/>
      <c r="F40" s="180"/>
      <c r="G40" s="180"/>
    </row>
    <row r="41" spans="3:8" x14ac:dyDescent="0.25">
      <c r="C41" s="161"/>
      <c r="D41" s="162"/>
      <c r="E41" s="161"/>
    </row>
    <row r="42" spans="3:8" x14ac:dyDescent="0.25">
      <c r="C42" s="203"/>
      <c r="D42" s="204"/>
      <c r="G42" s="203"/>
      <c r="H42" s="205"/>
    </row>
    <row r="43" spans="3:8" ht="15.75" x14ac:dyDescent="0.25">
      <c r="C43" s="207" t="s">
        <v>231</v>
      </c>
      <c r="D43" s="207"/>
      <c r="G43" s="207" t="s">
        <v>232</v>
      </c>
      <c r="H43" s="207"/>
    </row>
    <row r="44" spans="3:8" ht="15.75" x14ac:dyDescent="0.25">
      <c r="C44" s="206"/>
      <c r="D44" s="206"/>
      <c r="G44" s="206"/>
    </row>
    <row r="45" spans="3:8" ht="15.75" x14ac:dyDescent="0.25">
      <c r="C45" s="206"/>
      <c r="D45" s="206"/>
      <c r="G45" s="206"/>
    </row>
    <row r="46" spans="3:8" ht="15.75" x14ac:dyDescent="0.25">
      <c r="C46" s="203"/>
      <c r="D46" s="206"/>
      <c r="G46" s="203"/>
      <c r="H46" s="203"/>
    </row>
    <row r="47" spans="3:8" ht="15.75" x14ac:dyDescent="0.25">
      <c r="C47" s="206" t="s">
        <v>233</v>
      </c>
      <c r="D47" s="206"/>
      <c r="G47" s="207" t="s">
        <v>234</v>
      </c>
      <c r="H47" s="207"/>
    </row>
    <row r="50" spans="4:4" x14ac:dyDescent="0.25">
      <c r="D50" s="183"/>
    </row>
  </sheetData>
  <mergeCells count="28">
    <mergeCell ref="C18:K18"/>
    <mergeCell ref="I25:K25"/>
    <mergeCell ref="C7:K7"/>
    <mergeCell ref="C8:K8"/>
    <mergeCell ref="C9:K9"/>
    <mergeCell ref="C11:K11"/>
    <mergeCell ref="C12:K12"/>
    <mergeCell ref="D2:K2"/>
    <mergeCell ref="D3:K3"/>
    <mergeCell ref="D4:K4"/>
    <mergeCell ref="D5:K5"/>
    <mergeCell ref="C6:K6"/>
    <mergeCell ref="C43:D43"/>
    <mergeCell ref="G43:H43"/>
    <mergeCell ref="G47:H47"/>
    <mergeCell ref="C14:K14"/>
    <mergeCell ref="C10:K10"/>
    <mergeCell ref="C13:K13"/>
    <mergeCell ref="J31:K31"/>
    <mergeCell ref="C15:K15"/>
    <mergeCell ref="J26:K26"/>
    <mergeCell ref="J27:K27"/>
    <mergeCell ref="J28:K28"/>
    <mergeCell ref="J29:K29"/>
    <mergeCell ref="J30:K30"/>
    <mergeCell ref="C16:K16"/>
    <mergeCell ref="C19:K19"/>
    <mergeCell ref="C17:K17"/>
  </mergeCells>
  <pageMargins left="0.7" right="0.7" top="0.75" bottom="0.75" header="0.3" footer="0.3"/>
  <pageSetup paperSize="9" scale="3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82"/>
  <sheetViews>
    <sheetView showGridLines="0" zoomScaleNormal="100" workbookViewId="0">
      <selection activeCell="C2" sqref="C2:H2"/>
    </sheetView>
  </sheetViews>
  <sheetFormatPr defaultRowHeight="15" x14ac:dyDescent="0.25"/>
  <cols>
    <col min="2" max="2" width="60.7109375" customWidth="1"/>
    <col min="3" max="3" width="12.28515625" customWidth="1"/>
    <col min="4" max="4" width="22.7109375" customWidth="1"/>
    <col min="5" max="11" width="26.5703125" customWidth="1"/>
  </cols>
  <sheetData>
    <row r="1" spans="2:11" ht="15.75" thickBot="1" x14ac:dyDescent="0.3">
      <c r="I1" s="8"/>
      <c r="J1" s="8"/>
      <c r="K1" s="8"/>
    </row>
    <row r="2" spans="2:11" ht="16.5" customHeight="1" thickBot="1" x14ac:dyDescent="0.3">
      <c r="B2" s="86" t="s">
        <v>0</v>
      </c>
      <c r="C2" s="247" t="s">
        <v>217</v>
      </c>
      <c r="D2" s="248"/>
      <c r="E2" s="248"/>
      <c r="F2" s="248"/>
      <c r="G2" s="248"/>
      <c r="H2" s="249"/>
      <c r="I2" s="8"/>
      <c r="J2" s="8"/>
      <c r="K2" s="8"/>
    </row>
    <row r="3" spans="2:11" ht="46.5" customHeight="1" thickBot="1" x14ac:dyDescent="0.3">
      <c r="B3" s="2" t="s">
        <v>1</v>
      </c>
      <c r="C3" s="247" t="s">
        <v>224</v>
      </c>
      <c r="D3" s="248"/>
      <c r="E3" s="248"/>
      <c r="F3" s="248"/>
      <c r="G3" s="248"/>
      <c r="H3" s="249"/>
    </row>
    <row r="4" spans="2:11" ht="22.5" customHeight="1" thickBot="1" x14ac:dyDescent="0.3">
      <c r="B4" s="3" t="s">
        <v>2</v>
      </c>
      <c r="C4" s="250" t="str">
        <f>TEXT('Notes to Bidder'!D4,"")</f>
        <v/>
      </c>
      <c r="D4" s="251"/>
      <c r="E4" s="251"/>
      <c r="F4" s="251"/>
      <c r="G4" s="251"/>
      <c r="H4" s="252"/>
    </row>
    <row r="5" spans="2:11" ht="15.6" customHeight="1" thickBot="1" x14ac:dyDescent="0.3">
      <c r="B5" s="4"/>
      <c r="C5" s="4"/>
      <c r="D5" s="5"/>
      <c r="E5" s="5"/>
      <c r="F5" s="5"/>
      <c r="G5" s="5"/>
      <c r="H5" s="5"/>
      <c r="I5" s="8"/>
      <c r="J5" s="8"/>
      <c r="K5" s="8"/>
    </row>
    <row r="6" spans="2:11" ht="15.75" customHeight="1" thickBot="1" x14ac:dyDescent="0.3">
      <c r="B6" s="257" t="s">
        <v>3</v>
      </c>
      <c r="C6" s="258"/>
      <c r="D6" s="258"/>
      <c r="E6" s="258"/>
      <c r="F6" s="258"/>
      <c r="G6" s="258"/>
      <c r="H6" s="259"/>
    </row>
    <row r="7" spans="2:11" ht="15.75" customHeight="1" x14ac:dyDescent="0.25">
      <c r="B7" s="57" t="s">
        <v>4</v>
      </c>
      <c r="C7" s="253" t="s">
        <v>5</v>
      </c>
      <c r="D7" s="255" t="s">
        <v>6</v>
      </c>
      <c r="E7" s="237" t="s">
        <v>170</v>
      </c>
      <c r="F7" s="237" t="s">
        <v>171</v>
      </c>
      <c r="G7" s="237" t="s">
        <v>172</v>
      </c>
      <c r="H7" s="237" t="s">
        <v>220</v>
      </c>
    </row>
    <row r="8" spans="2:11" ht="15.75" thickBot="1" x14ac:dyDescent="0.3">
      <c r="B8" s="58" t="s">
        <v>7</v>
      </c>
      <c r="C8" s="254"/>
      <c r="D8" s="256"/>
      <c r="E8" s="238"/>
      <c r="F8" s="238"/>
      <c r="G8" s="238"/>
      <c r="H8" s="238"/>
    </row>
    <row r="9" spans="2:11" s="8" customFormat="1" ht="15.75" customHeight="1" x14ac:dyDescent="0.2">
      <c r="B9" s="52" t="s">
        <v>8</v>
      </c>
      <c r="C9" s="6">
        <v>19491</v>
      </c>
      <c r="D9" s="7"/>
      <c r="E9" s="55">
        <f t="shared" ref="E9:E14" si="0">D9*12</f>
        <v>0</v>
      </c>
      <c r="F9" s="55">
        <f t="shared" ref="F9:F14" si="1">(E9*$F$62)+E9</f>
        <v>0</v>
      </c>
      <c r="G9" s="55">
        <f t="shared" ref="G9:G14" si="2">(F9*$G$62)+F9</f>
        <v>0</v>
      </c>
      <c r="H9" s="62">
        <f t="shared" ref="H9:H14" si="3">E9+F9+G9</f>
        <v>0</v>
      </c>
    </row>
    <row r="10" spans="2:11" s="8" customFormat="1" ht="15.75" customHeight="1" x14ac:dyDescent="0.2">
      <c r="B10" s="53" t="s">
        <v>9</v>
      </c>
      <c r="C10" s="9">
        <v>705</v>
      </c>
      <c r="D10" s="7"/>
      <c r="E10" s="55">
        <f t="shared" si="0"/>
        <v>0</v>
      </c>
      <c r="F10" s="55">
        <f t="shared" si="1"/>
        <v>0</v>
      </c>
      <c r="G10" s="55">
        <f t="shared" si="2"/>
        <v>0</v>
      </c>
      <c r="H10" s="62">
        <f t="shared" si="3"/>
        <v>0</v>
      </c>
    </row>
    <row r="11" spans="2:11" s="8" customFormat="1" ht="12.75" x14ac:dyDescent="0.2">
      <c r="B11" s="53" t="s">
        <v>10</v>
      </c>
      <c r="C11" s="9">
        <v>3367</v>
      </c>
      <c r="D11" s="7"/>
      <c r="E11" s="55">
        <f t="shared" si="0"/>
        <v>0</v>
      </c>
      <c r="F11" s="55">
        <f t="shared" si="1"/>
        <v>0</v>
      </c>
      <c r="G11" s="55">
        <f t="shared" si="2"/>
        <v>0</v>
      </c>
      <c r="H11" s="62">
        <f t="shared" si="3"/>
        <v>0</v>
      </c>
    </row>
    <row r="12" spans="2:11" s="8" customFormat="1" ht="12.75" x14ac:dyDescent="0.2">
      <c r="B12" s="53" t="s">
        <v>11</v>
      </c>
      <c r="C12" s="9">
        <v>4767</v>
      </c>
      <c r="D12" s="7"/>
      <c r="E12" s="55">
        <f t="shared" si="0"/>
        <v>0</v>
      </c>
      <c r="F12" s="55">
        <f t="shared" si="1"/>
        <v>0</v>
      </c>
      <c r="G12" s="55">
        <f t="shared" si="2"/>
        <v>0</v>
      </c>
      <c r="H12" s="62">
        <f t="shared" si="3"/>
        <v>0</v>
      </c>
    </row>
    <row r="13" spans="2:11" s="8" customFormat="1" ht="12.75" x14ac:dyDescent="0.2">
      <c r="B13" s="53" t="s">
        <v>12</v>
      </c>
      <c r="C13" s="9">
        <v>4672</v>
      </c>
      <c r="D13" s="7"/>
      <c r="E13" s="55">
        <f t="shared" si="0"/>
        <v>0</v>
      </c>
      <c r="F13" s="55">
        <f t="shared" si="1"/>
        <v>0</v>
      </c>
      <c r="G13" s="55">
        <f t="shared" si="2"/>
        <v>0</v>
      </c>
      <c r="H13" s="62">
        <f t="shared" si="3"/>
        <v>0</v>
      </c>
    </row>
    <row r="14" spans="2:11" s="8" customFormat="1" ht="13.5" thickBot="1" x14ac:dyDescent="0.25">
      <c r="B14" s="53" t="s">
        <v>13</v>
      </c>
      <c r="C14" s="9">
        <v>9882</v>
      </c>
      <c r="D14" s="7"/>
      <c r="E14" s="55">
        <f t="shared" si="0"/>
        <v>0</v>
      </c>
      <c r="F14" s="55">
        <f t="shared" si="1"/>
        <v>0</v>
      </c>
      <c r="G14" s="55">
        <f t="shared" si="2"/>
        <v>0</v>
      </c>
      <c r="H14" s="62">
        <f t="shared" si="3"/>
        <v>0</v>
      </c>
    </row>
    <row r="15" spans="2:11" ht="15.75" thickBot="1" x14ac:dyDescent="0.3">
      <c r="B15" s="10" t="s">
        <v>14</v>
      </c>
      <c r="C15" s="11">
        <f>SUM(C9:C14)</f>
        <v>42884</v>
      </c>
      <c r="D15" s="165">
        <f>SUM(D9:D14)</f>
        <v>0</v>
      </c>
      <c r="E15" s="165">
        <f t="shared" ref="E15:G15" si="4">SUM(E9:E14)</f>
        <v>0</v>
      </c>
      <c r="F15" s="165">
        <f t="shared" si="4"/>
        <v>0</v>
      </c>
      <c r="G15" s="165">
        <f t="shared" si="4"/>
        <v>0</v>
      </c>
      <c r="H15" s="165">
        <f>SUM(H9:H14)</f>
        <v>0</v>
      </c>
    </row>
    <row r="16" spans="2:11" ht="15.75" thickBot="1" x14ac:dyDescent="0.3">
      <c r="B16" s="12"/>
      <c r="C16" s="13"/>
      <c r="D16" s="13"/>
      <c r="E16" s="13"/>
    </row>
    <row r="17" spans="2:11" ht="15" customHeight="1" thickBot="1" x14ac:dyDescent="0.3">
      <c r="B17" s="257" t="s">
        <v>3</v>
      </c>
      <c r="C17" s="258"/>
      <c r="D17" s="258"/>
      <c r="E17" s="258"/>
      <c r="F17" s="258"/>
      <c r="G17" s="258"/>
      <c r="H17" s="259"/>
      <c r="I17" s="8"/>
      <c r="J17" s="8"/>
      <c r="K17" s="8"/>
    </row>
    <row r="18" spans="2:11" ht="15" customHeight="1" x14ac:dyDescent="0.25">
      <c r="B18" s="59" t="s">
        <v>4</v>
      </c>
      <c r="C18" s="253" t="s">
        <v>5</v>
      </c>
      <c r="D18" s="255" t="s">
        <v>6</v>
      </c>
      <c r="E18" s="237" t="s">
        <v>170</v>
      </c>
      <c r="F18" s="237" t="s">
        <v>171</v>
      </c>
      <c r="G18" s="237" t="s">
        <v>172</v>
      </c>
      <c r="H18" s="237" t="s">
        <v>220</v>
      </c>
    </row>
    <row r="19" spans="2:11" ht="15.75" thickBot="1" x14ac:dyDescent="0.3">
      <c r="B19" s="58" t="s">
        <v>15</v>
      </c>
      <c r="C19" s="254"/>
      <c r="D19" s="256"/>
      <c r="E19" s="238"/>
      <c r="F19" s="238"/>
      <c r="G19" s="238"/>
      <c r="H19" s="238"/>
    </row>
    <row r="20" spans="2:11" s="8" customFormat="1" ht="12.75" x14ac:dyDescent="0.2">
      <c r="B20" s="52" t="s">
        <v>16</v>
      </c>
      <c r="C20" s="14">
        <v>10188</v>
      </c>
      <c r="D20" s="7"/>
      <c r="E20" s="33">
        <f>D20*12</f>
        <v>0</v>
      </c>
      <c r="F20" s="33">
        <f t="shared" ref="F20:F25" si="5">(E20*$F$62)+E20</f>
        <v>0</v>
      </c>
      <c r="G20" s="33">
        <f t="shared" ref="G20:G25" si="6">(F20*$G$62)+F20</f>
        <v>0</v>
      </c>
      <c r="H20" s="73">
        <f>E20+F20+G20</f>
        <v>0</v>
      </c>
    </row>
    <row r="21" spans="2:11" s="8" customFormat="1" ht="12.75" x14ac:dyDescent="0.2">
      <c r="B21" s="53" t="s">
        <v>17</v>
      </c>
      <c r="C21" s="15">
        <v>11255</v>
      </c>
      <c r="D21" s="7"/>
      <c r="E21" s="33">
        <f>D21*12</f>
        <v>0</v>
      </c>
      <c r="F21" s="33">
        <f t="shared" si="5"/>
        <v>0</v>
      </c>
      <c r="G21" s="33">
        <f t="shared" si="6"/>
        <v>0</v>
      </c>
      <c r="H21" s="73">
        <f t="shared" ref="H21:H25" si="7">E21+F21+G21</f>
        <v>0</v>
      </c>
    </row>
    <row r="22" spans="2:11" s="8" customFormat="1" ht="12.75" x14ac:dyDescent="0.2">
      <c r="B22" s="53" t="s">
        <v>18</v>
      </c>
      <c r="C22" s="15">
        <v>10635</v>
      </c>
      <c r="D22" s="7"/>
      <c r="E22" s="33">
        <f t="shared" ref="E22:E25" si="8">D22*12</f>
        <v>0</v>
      </c>
      <c r="F22" s="33">
        <f t="shared" si="5"/>
        <v>0</v>
      </c>
      <c r="G22" s="33">
        <f t="shared" si="6"/>
        <v>0</v>
      </c>
      <c r="H22" s="73">
        <f t="shared" si="7"/>
        <v>0</v>
      </c>
    </row>
    <row r="23" spans="2:11" s="8" customFormat="1" ht="12.75" x14ac:dyDescent="0.2">
      <c r="B23" s="53" t="s">
        <v>19</v>
      </c>
      <c r="C23" s="15">
        <v>1560</v>
      </c>
      <c r="D23" s="7"/>
      <c r="E23" s="33">
        <f t="shared" si="8"/>
        <v>0</v>
      </c>
      <c r="F23" s="33">
        <f t="shared" si="5"/>
        <v>0</v>
      </c>
      <c r="G23" s="33">
        <f t="shared" si="6"/>
        <v>0</v>
      </c>
      <c r="H23" s="73">
        <f t="shared" si="7"/>
        <v>0</v>
      </c>
    </row>
    <row r="24" spans="2:11" s="8" customFormat="1" ht="12.75" x14ac:dyDescent="0.2">
      <c r="B24" s="53" t="s">
        <v>20</v>
      </c>
      <c r="C24" s="15">
        <v>7366</v>
      </c>
      <c r="D24" s="7"/>
      <c r="E24" s="33">
        <f t="shared" si="8"/>
        <v>0</v>
      </c>
      <c r="F24" s="33">
        <f t="shared" si="5"/>
        <v>0</v>
      </c>
      <c r="G24" s="33">
        <f t="shared" si="6"/>
        <v>0</v>
      </c>
      <c r="H24" s="73">
        <f t="shared" si="7"/>
        <v>0</v>
      </c>
    </row>
    <row r="25" spans="2:11" s="8" customFormat="1" ht="13.5" thickBot="1" x14ac:dyDescent="0.25">
      <c r="B25" s="54" t="s">
        <v>21</v>
      </c>
      <c r="C25" s="16">
        <v>5124</v>
      </c>
      <c r="D25" s="7"/>
      <c r="E25" s="33">
        <f t="shared" si="8"/>
        <v>0</v>
      </c>
      <c r="F25" s="33">
        <f t="shared" si="5"/>
        <v>0</v>
      </c>
      <c r="G25" s="33">
        <f t="shared" si="6"/>
        <v>0</v>
      </c>
      <c r="H25" s="73">
        <f t="shared" si="7"/>
        <v>0</v>
      </c>
    </row>
    <row r="26" spans="2:11" ht="15.75" thickBot="1" x14ac:dyDescent="0.3">
      <c r="B26" s="10" t="s">
        <v>14</v>
      </c>
      <c r="C26" s="11">
        <f>SUM(C20:C25)</f>
        <v>46128</v>
      </c>
      <c r="D26" s="165">
        <f>SUM(D20:D25)</f>
        <v>0</v>
      </c>
      <c r="E26" s="165">
        <f>SUM(E20:E25)</f>
        <v>0</v>
      </c>
      <c r="F26" s="165">
        <f>SUM(F20:F25)</f>
        <v>0</v>
      </c>
      <c r="G26" s="165">
        <f t="shared" ref="G26" si="9">SUM(G20:G25)</f>
        <v>0</v>
      </c>
      <c r="H26" s="165">
        <f>SUM(H20:H25)</f>
        <v>0</v>
      </c>
    </row>
    <row r="27" spans="2:11" ht="15.75" thickBot="1" x14ac:dyDescent="0.3">
      <c r="B27" s="12"/>
      <c r="C27" s="13"/>
      <c r="D27" s="13"/>
      <c r="E27" s="13"/>
      <c r="I27" s="8"/>
      <c r="J27" s="8"/>
      <c r="K27" s="8"/>
    </row>
    <row r="28" spans="2:11" ht="15.75" customHeight="1" thickBot="1" x14ac:dyDescent="0.3">
      <c r="B28" s="260" t="s">
        <v>22</v>
      </c>
      <c r="C28" s="261"/>
      <c r="D28" s="261"/>
      <c r="E28" s="261"/>
      <c r="F28" s="261"/>
      <c r="G28" s="261"/>
      <c r="H28" s="262"/>
      <c r="I28" s="8"/>
      <c r="J28" s="8"/>
      <c r="K28" s="8"/>
    </row>
    <row r="29" spans="2:11" ht="15.75" customHeight="1" x14ac:dyDescent="0.25">
      <c r="B29" s="57" t="s">
        <v>4</v>
      </c>
      <c r="C29" s="253" t="s">
        <v>5</v>
      </c>
      <c r="D29" s="253" t="s">
        <v>6</v>
      </c>
      <c r="E29" s="237" t="s">
        <v>170</v>
      </c>
      <c r="F29" s="237" t="s">
        <v>171</v>
      </c>
      <c r="G29" s="237" t="s">
        <v>172</v>
      </c>
      <c r="H29" s="237" t="s">
        <v>220</v>
      </c>
      <c r="I29" s="8"/>
      <c r="J29" s="8"/>
      <c r="K29" s="8"/>
    </row>
    <row r="30" spans="2:11" ht="16.5" customHeight="1" thickBot="1" x14ac:dyDescent="0.3">
      <c r="B30" s="58" t="s">
        <v>15</v>
      </c>
      <c r="C30" s="254"/>
      <c r="D30" s="254"/>
      <c r="E30" s="238"/>
      <c r="F30" s="238"/>
      <c r="G30" s="238"/>
      <c r="H30" s="238"/>
      <c r="I30" s="8"/>
      <c r="J30" s="8"/>
      <c r="K30" s="8"/>
    </row>
    <row r="31" spans="2:11" s="8" customFormat="1" x14ac:dyDescent="0.25">
      <c r="B31" s="52" t="s">
        <v>23</v>
      </c>
      <c r="C31" s="14">
        <v>1800</v>
      </c>
      <c r="D31" s="22"/>
      <c r="E31" s="74">
        <f>D31*12</f>
        <v>0</v>
      </c>
      <c r="F31" s="33">
        <f>(E31*$F$62)+E31</f>
        <v>0</v>
      </c>
      <c r="G31" s="33">
        <f>(F31*$G$62)+F31</f>
        <v>0</v>
      </c>
      <c r="H31" s="73">
        <f>E31+F31+G31</f>
        <v>0</v>
      </c>
      <c r="I31"/>
      <c r="J31"/>
      <c r="K31"/>
    </row>
    <row r="32" spans="2:11" s="8" customFormat="1" x14ac:dyDescent="0.25">
      <c r="B32" s="53" t="s">
        <v>24</v>
      </c>
      <c r="C32" s="15">
        <v>5962</v>
      </c>
      <c r="D32" s="25"/>
      <c r="E32" s="74">
        <f t="shared" ref="E32:E33" si="10">D32*12</f>
        <v>0</v>
      </c>
      <c r="F32" s="33">
        <f>(E32*$F$62)+E32</f>
        <v>0</v>
      </c>
      <c r="G32" s="33">
        <f>(F32*$G$62)+F32</f>
        <v>0</v>
      </c>
      <c r="H32" s="73">
        <f t="shared" ref="H32:H33" si="11">E32+F32+G32</f>
        <v>0</v>
      </c>
      <c r="I32"/>
      <c r="J32"/>
      <c r="K32"/>
    </row>
    <row r="33" spans="2:11" s="8" customFormat="1" ht="13.5" thickBot="1" x14ac:dyDescent="0.25">
      <c r="B33" s="53" t="s">
        <v>25</v>
      </c>
      <c r="C33" s="15">
        <v>1378</v>
      </c>
      <c r="D33" s="25"/>
      <c r="E33" s="74">
        <f t="shared" si="10"/>
        <v>0</v>
      </c>
      <c r="F33" s="33">
        <f>(E33*$F$62)+E33</f>
        <v>0</v>
      </c>
      <c r="G33" s="33">
        <f>(F33*$G$62)+F33</f>
        <v>0</v>
      </c>
      <c r="H33" s="73">
        <f t="shared" si="11"/>
        <v>0</v>
      </c>
    </row>
    <row r="34" spans="2:11" ht="15.75" thickBot="1" x14ac:dyDescent="0.3">
      <c r="B34" s="10" t="s">
        <v>14</v>
      </c>
      <c r="C34" s="11">
        <f t="shared" ref="C34:F34" si="12">SUM(C31:C33)</f>
        <v>9140</v>
      </c>
      <c r="D34" s="165">
        <f>SUM(D31:D33)</f>
        <v>0</v>
      </c>
      <c r="E34" s="165">
        <f>SUM(E31:E33)</f>
        <v>0</v>
      </c>
      <c r="F34" s="165">
        <f t="shared" si="12"/>
        <v>0</v>
      </c>
      <c r="G34" s="165">
        <f>SUM(G31:G33)</f>
        <v>0</v>
      </c>
      <c r="H34" s="165">
        <f>SUM(H31:H33)</f>
        <v>0</v>
      </c>
      <c r="I34" s="8"/>
      <c r="J34" s="8"/>
      <c r="K34" s="8"/>
    </row>
    <row r="35" spans="2:11" ht="15.75" thickBot="1" x14ac:dyDescent="0.3">
      <c r="B35" s="12"/>
      <c r="C35" s="13"/>
      <c r="I35" s="8"/>
      <c r="J35" s="8"/>
      <c r="K35" s="8"/>
    </row>
    <row r="36" spans="2:11" ht="15.75" customHeight="1" thickBot="1" x14ac:dyDescent="0.3">
      <c r="B36" s="260" t="s">
        <v>22</v>
      </c>
      <c r="C36" s="261"/>
      <c r="D36" s="261"/>
      <c r="E36" s="261"/>
      <c r="F36" s="261"/>
      <c r="G36" s="261"/>
      <c r="H36" s="262"/>
      <c r="I36" s="8"/>
      <c r="J36" s="8"/>
      <c r="K36" s="8"/>
    </row>
    <row r="37" spans="2:11" ht="15.75" customHeight="1" x14ac:dyDescent="0.25">
      <c r="B37" s="57" t="s">
        <v>4</v>
      </c>
      <c r="C37" s="253" t="s">
        <v>5</v>
      </c>
      <c r="D37" s="253" t="s">
        <v>6</v>
      </c>
      <c r="E37" s="237" t="s">
        <v>170</v>
      </c>
      <c r="F37" s="237" t="s">
        <v>171</v>
      </c>
      <c r="G37" s="237" t="s">
        <v>172</v>
      </c>
      <c r="H37" s="237" t="s">
        <v>220</v>
      </c>
    </row>
    <row r="38" spans="2:11" ht="15.75" thickBot="1" x14ac:dyDescent="0.3">
      <c r="B38" s="58" t="s">
        <v>15</v>
      </c>
      <c r="C38" s="254"/>
      <c r="D38" s="254"/>
      <c r="E38" s="238"/>
      <c r="F38" s="238"/>
      <c r="G38" s="238"/>
      <c r="H38" s="238"/>
    </row>
    <row r="39" spans="2:11" s="8" customFormat="1" ht="12.75" x14ac:dyDescent="0.2">
      <c r="B39" s="52" t="s">
        <v>26</v>
      </c>
      <c r="C39" s="14">
        <v>2544</v>
      </c>
      <c r="D39" s="78"/>
      <c r="E39" s="77">
        <f>D39*12</f>
        <v>0</v>
      </c>
      <c r="F39" s="33">
        <f>(E39*$F$62)+E39</f>
        <v>0</v>
      </c>
      <c r="G39" s="33">
        <f>(F39*$G$62)+F39</f>
        <v>0</v>
      </c>
      <c r="H39" s="75">
        <f>E39+F39+G39</f>
        <v>0</v>
      </c>
    </row>
    <row r="40" spans="2:11" s="8" customFormat="1" ht="13.5" thickBot="1" x14ac:dyDescent="0.25">
      <c r="B40" s="53" t="s">
        <v>27</v>
      </c>
      <c r="C40" s="15">
        <v>1090</v>
      </c>
      <c r="D40" s="80"/>
      <c r="E40" s="77">
        <f>D40*12</f>
        <v>0</v>
      </c>
      <c r="F40" s="33">
        <f>(E40*$F$62)+E40</f>
        <v>0</v>
      </c>
      <c r="G40" s="33">
        <f>(F40*$G$62)+F40</f>
        <v>0</v>
      </c>
      <c r="H40" s="75">
        <f>E40+F40+G40</f>
        <v>0</v>
      </c>
    </row>
    <row r="41" spans="2:11" ht="15.75" thickBot="1" x14ac:dyDescent="0.3">
      <c r="B41" s="10" t="s">
        <v>14</v>
      </c>
      <c r="C41" s="79">
        <f t="shared" ref="C41:G41" si="13">SUM(C39:C40)</f>
        <v>3634</v>
      </c>
      <c r="D41" s="165">
        <f t="shared" si="13"/>
        <v>0</v>
      </c>
      <c r="E41" s="165">
        <f t="shared" si="13"/>
        <v>0</v>
      </c>
      <c r="F41" s="165">
        <f t="shared" si="13"/>
        <v>0</v>
      </c>
      <c r="G41" s="165">
        <f t="shared" si="13"/>
        <v>0</v>
      </c>
      <c r="H41" s="165">
        <f>SUM(H39:H40)</f>
        <v>0</v>
      </c>
      <c r="I41" s="8"/>
      <c r="J41" s="8"/>
      <c r="K41" s="8"/>
    </row>
    <row r="42" spans="2:11" ht="15.75" thickBot="1" x14ac:dyDescent="0.3">
      <c r="I42" s="8"/>
      <c r="J42" s="8"/>
      <c r="K42" s="8"/>
    </row>
    <row r="43" spans="2:11" ht="15.75" customHeight="1" thickBot="1" x14ac:dyDescent="0.3">
      <c r="B43" s="260" t="s">
        <v>3</v>
      </c>
      <c r="C43" s="261"/>
      <c r="D43" s="261"/>
      <c r="E43" s="261"/>
      <c r="F43" s="261"/>
      <c r="G43" s="261"/>
      <c r="H43" s="262"/>
    </row>
    <row r="44" spans="2:11" ht="15.75" customHeight="1" x14ac:dyDescent="0.25">
      <c r="B44" s="85" t="s">
        <v>4</v>
      </c>
      <c r="C44" s="243" t="s">
        <v>5</v>
      </c>
      <c r="D44" s="245" t="s">
        <v>6</v>
      </c>
      <c r="E44" s="239" t="s">
        <v>170</v>
      </c>
      <c r="F44" s="239" t="s">
        <v>171</v>
      </c>
      <c r="G44" s="239" t="s">
        <v>172</v>
      </c>
      <c r="H44" s="237" t="s">
        <v>220</v>
      </c>
    </row>
    <row r="45" spans="2:11" ht="18" customHeight="1" thickBot="1" x14ac:dyDescent="0.3">
      <c r="B45" s="20" t="s">
        <v>84</v>
      </c>
      <c r="C45" s="244"/>
      <c r="D45" s="246"/>
      <c r="E45" s="238"/>
      <c r="F45" s="238"/>
      <c r="G45" s="238"/>
      <c r="H45" s="238"/>
      <c r="I45" s="8"/>
      <c r="J45" s="8"/>
      <c r="K45" s="8"/>
    </row>
    <row r="46" spans="2:11" ht="18" customHeight="1" x14ac:dyDescent="0.25">
      <c r="B46" s="84" t="s">
        <v>88</v>
      </c>
      <c r="C46" s="56">
        <v>136</v>
      </c>
      <c r="D46" s="22"/>
      <c r="E46" s="81">
        <f>D46*12</f>
        <v>0</v>
      </c>
      <c r="F46" s="81">
        <f>(E46*$F$62)+E46</f>
        <v>0</v>
      </c>
      <c r="G46" s="81">
        <f>(F46*$G$62)+F46</f>
        <v>0</v>
      </c>
      <c r="H46" s="76">
        <f>E46+F46+G46</f>
        <v>0</v>
      </c>
      <c r="I46" s="8"/>
      <c r="J46" s="8"/>
      <c r="K46" s="8"/>
    </row>
    <row r="47" spans="2:11" s="23" customFormat="1" ht="13.5" thickBot="1" x14ac:dyDescent="0.25">
      <c r="B47" s="60" t="s">
        <v>85</v>
      </c>
      <c r="C47" s="29">
        <v>4305</v>
      </c>
      <c r="D47" s="25"/>
      <c r="E47" s="82">
        <f>D47*12</f>
        <v>0</v>
      </c>
      <c r="F47" s="82">
        <f>(E47*$F$62)+E47</f>
        <v>0</v>
      </c>
      <c r="G47" s="81">
        <f>(F47*$G$62)+F47</f>
        <v>0</v>
      </c>
      <c r="H47" s="76">
        <f>E47+F47+G47</f>
        <v>0</v>
      </c>
      <c r="I47" s="8"/>
      <c r="J47" s="8"/>
      <c r="K47" s="8"/>
    </row>
    <row r="48" spans="2:11" ht="15.75" thickBot="1" x14ac:dyDescent="0.3">
      <c r="B48" s="63" t="s">
        <v>14</v>
      </c>
      <c r="C48" s="61">
        <f t="shared" ref="C48:G48" si="14">SUM(C46:C47)</f>
        <v>4441</v>
      </c>
      <c r="D48" s="165">
        <f t="shared" si="14"/>
        <v>0</v>
      </c>
      <c r="E48" s="165">
        <f t="shared" si="14"/>
        <v>0</v>
      </c>
      <c r="F48" s="165">
        <f t="shared" si="14"/>
        <v>0</v>
      </c>
      <c r="G48" s="165">
        <f t="shared" si="14"/>
        <v>0</v>
      </c>
      <c r="H48" s="165">
        <f>SUM(H46:H47)</f>
        <v>0</v>
      </c>
      <c r="I48" s="8"/>
      <c r="J48" s="8"/>
      <c r="K48" s="8"/>
    </row>
    <row r="49" spans="2:11" ht="15.75" thickBot="1" x14ac:dyDescent="0.3"/>
    <row r="50" spans="2:11" ht="16.5" thickBot="1" x14ac:dyDescent="0.3">
      <c r="B50" s="260" t="s">
        <v>22</v>
      </c>
      <c r="C50" s="261"/>
      <c r="D50" s="261"/>
      <c r="E50" s="261"/>
      <c r="F50" s="261"/>
      <c r="G50" s="261"/>
      <c r="H50" s="262"/>
    </row>
    <row r="51" spans="2:11" ht="15.75" customHeight="1" x14ac:dyDescent="0.25">
      <c r="B51" s="85" t="s">
        <v>4</v>
      </c>
      <c r="C51" s="243" t="s">
        <v>5</v>
      </c>
      <c r="D51" s="245" t="s">
        <v>6</v>
      </c>
      <c r="E51" s="239" t="s">
        <v>170</v>
      </c>
      <c r="F51" s="239" t="s">
        <v>171</v>
      </c>
      <c r="G51" s="239" t="s">
        <v>172</v>
      </c>
      <c r="H51" s="237" t="s">
        <v>220</v>
      </c>
      <c r="I51" s="8"/>
      <c r="J51" s="8"/>
      <c r="K51" s="8"/>
    </row>
    <row r="52" spans="2:11" ht="15.75" thickBot="1" x14ac:dyDescent="0.3">
      <c r="B52" s="20" t="s">
        <v>84</v>
      </c>
      <c r="C52" s="244"/>
      <c r="D52" s="246"/>
      <c r="E52" s="238"/>
      <c r="F52" s="238"/>
      <c r="G52" s="238"/>
      <c r="H52" s="238"/>
      <c r="I52" s="8"/>
      <c r="J52" s="8"/>
      <c r="K52" s="8"/>
    </row>
    <row r="53" spans="2:11" x14ac:dyDescent="0.25">
      <c r="B53" s="84" t="s">
        <v>86</v>
      </c>
      <c r="C53" s="21">
        <v>3175</v>
      </c>
      <c r="D53" s="22"/>
      <c r="E53" s="33">
        <f>D53*12</f>
        <v>0</v>
      </c>
      <c r="F53" s="33">
        <f>(E53*$F$62)+E53</f>
        <v>0</v>
      </c>
      <c r="G53" s="33">
        <f>(F53*$G$62)+F53</f>
        <v>0</v>
      </c>
      <c r="H53" s="73">
        <f>E53+F53+G53</f>
        <v>0</v>
      </c>
      <c r="I53" s="8"/>
      <c r="J53" s="8"/>
      <c r="K53" s="8"/>
    </row>
    <row r="54" spans="2:11" x14ac:dyDescent="0.25">
      <c r="B54" s="60" t="s">
        <v>87</v>
      </c>
      <c r="C54" s="24">
        <v>3375</v>
      </c>
      <c r="D54" s="25"/>
      <c r="E54" s="33">
        <f t="shared" ref="E54:E57" si="15">D54*12</f>
        <v>0</v>
      </c>
      <c r="F54" s="33">
        <f t="shared" ref="F54:F57" si="16">(E54*$F$62)+E54</f>
        <v>0</v>
      </c>
      <c r="G54" s="33">
        <f t="shared" ref="G54:G57" si="17">(F54*$G$62)+F54</f>
        <v>0</v>
      </c>
      <c r="H54" s="73">
        <f t="shared" ref="H54:H57" si="18">E54+F54+G54</f>
        <v>0</v>
      </c>
      <c r="I54" s="8"/>
      <c r="J54" s="8"/>
      <c r="K54" s="8"/>
    </row>
    <row r="55" spans="2:11" x14ac:dyDescent="0.25">
      <c r="B55" s="60" t="s">
        <v>150</v>
      </c>
      <c r="C55" s="30">
        <v>871</v>
      </c>
      <c r="D55" s="25"/>
      <c r="E55" s="33">
        <f t="shared" si="15"/>
        <v>0</v>
      </c>
      <c r="F55" s="33">
        <f t="shared" si="16"/>
        <v>0</v>
      </c>
      <c r="G55" s="33">
        <f t="shared" si="17"/>
        <v>0</v>
      </c>
      <c r="H55" s="73">
        <f>E55+F55+G55</f>
        <v>0</v>
      </c>
    </row>
    <row r="56" spans="2:11" x14ac:dyDescent="0.25">
      <c r="B56" s="60" t="s">
        <v>151</v>
      </c>
      <c r="C56" s="30">
        <v>3700</v>
      </c>
      <c r="D56" s="25"/>
      <c r="E56" s="33">
        <f t="shared" si="15"/>
        <v>0</v>
      </c>
      <c r="F56" s="33">
        <f t="shared" si="16"/>
        <v>0</v>
      </c>
      <c r="G56" s="33">
        <f t="shared" si="17"/>
        <v>0</v>
      </c>
      <c r="H56" s="73">
        <f t="shared" si="18"/>
        <v>0</v>
      </c>
    </row>
    <row r="57" spans="2:11" ht="15.75" thickBot="1" x14ac:dyDescent="0.3">
      <c r="B57" s="69" t="s">
        <v>89</v>
      </c>
      <c r="C57" s="70">
        <v>248</v>
      </c>
      <c r="D57" s="71"/>
      <c r="E57" s="33">
        <f t="shared" si="15"/>
        <v>0</v>
      </c>
      <c r="F57" s="33">
        <f t="shared" si="16"/>
        <v>0</v>
      </c>
      <c r="G57" s="33">
        <f t="shared" si="17"/>
        <v>0</v>
      </c>
      <c r="H57" s="73">
        <f t="shared" si="18"/>
        <v>0</v>
      </c>
      <c r="I57" s="8"/>
      <c r="J57" s="8"/>
      <c r="K57" s="8"/>
    </row>
    <row r="58" spans="2:11" ht="15.75" thickBot="1" x14ac:dyDescent="0.3">
      <c r="B58" s="10" t="s">
        <v>14</v>
      </c>
      <c r="C58" s="11">
        <f t="shared" ref="C58:G58" si="19">SUM(C53:C57)</f>
        <v>11369</v>
      </c>
      <c r="D58" s="165">
        <f t="shared" si="19"/>
        <v>0</v>
      </c>
      <c r="E58" s="165">
        <f t="shared" si="19"/>
        <v>0</v>
      </c>
      <c r="F58" s="165">
        <f t="shared" si="19"/>
        <v>0</v>
      </c>
      <c r="G58" s="165">
        <f t="shared" si="19"/>
        <v>0</v>
      </c>
      <c r="H58" s="165">
        <f>SUM(H53:H57)</f>
        <v>0</v>
      </c>
      <c r="I58" s="8"/>
      <c r="J58" s="8"/>
      <c r="K58" s="8"/>
    </row>
    <row r="59" spans="2:11" ht="16.5" thickBot="1" x14ac:dyDescent="0.3">
      <c r="B59" s="263" t="s">
        <v>180</v>
      </c>
      <c r="C59" s="264"/>
      <c r="D59" s="264"/>
      <c r="E59" s="264"/>
      <c r="F59" s="264"/>
      <c r="G59" s="264"/>
      <c r="H59" s="151">
        <f>H15+H26+H34+H41+H48+H58</f>
        <v>0</v>
      </c>
      <c r="I59" s="8"/>
      <c r="J59" s="8"/>
      <c r="K59" s="8"/>
    </row>
    <row r="60" spans="2:11" ht="15.75" thickBot="1" x14ac:dyDescent="0.3">
      <c r="I60" s="8"/>
      <c r="J60" s="8"/>
      <c r="K60" s="8"/>
    </row>
    <row r="61" spans="2:11" ht="15.75" x14ac:dyDescent="0.25">
      <c r="B61" s="265" t="s">
        <v>28</v>
      </c>
      <c r="C61" s="266"/>
      <c r="D61" s="266"/>
      <c r="E61" s="267"/>
      <c r="F61" s="67" t="s">
        <v>29</v>
      </c>
      <c r="G61" s="68" t="s">
        <v>30</v>
      </c>
      <c r="H61" s="44"/>
    </row>
    <row r="62" spans="2:11" ht="15.75" thickBot="1" x14ac:dyDescent="0.3">
      <c r="B62" s="268" t="s">
        <v>31</v>
      </c>
      <c r="C62" s="269"/>
      <c r="D62" s="269"/>
      <c r="E62" s="270"/>
      <c r="F62" s="92"/>
      <c r="G62" s="93"/>
      <c r="H62" s="45"/>
    </row>
    <row r="63" spans="2:11" ht="15.75" customHeight="1" thickBot="1" x14ac:dyDescent="0.3">
      <c r="I63" s="8"/>
      <c r="J63" s="8"/>
      <c r="K63" s="8"/>
    </row>
    <row r="64" spans="2:11" s="8" customFormat="1" ht="19.5" thickBot="1" x14ac:dyDescent="0.35">
      <c r="B64" s="240" t="s">
        <v>168</v>
      </c>
      <c r="C64" s="241"/>
      <c r="D64" s="242"/>
      <c r="E64"/>
      <c r="F64"/>
      <c r="G64"/>
      <c r="H64"/>
    </row>
    <row r="65" spans="2:11" x14ac:dyDescent="0.25">
      <c r="B65" s="17" t="s">
        <v>32</v>
      </c>
      <c r="C65" s="18" t="s">
        <v>33</v>
      </c>
      <c r="D65" s="18" t="s">
        <v>34</v>
      </c>
      <c r="I65" s="8"/>
      <c r="J65" s="8"/>
      <c r="K65" s="8"/>
    </row>
    <row r="66" spans="2:11" x14ac:dyDescent="0.25">
      <c r="B66" s="19" t="s">
        <v>35</v>
      </c>
      <c r="C66" s="19">
        <v>1</v>
      </c>
      <c r="D66" s="103"/>
      <c r="I66" s="8"/>
      <c r="J66" s="8"/>
      <c r="K66" s="8"/>
    </row>
    <row r="67" spans="2:11" x14ac:dyDescent="0.25">
      <c r="B67" s="19" t="s">
        <v>36</v>
      </c>
      <c r="C67" s="19">
        <v>1</v>
      </c>
      <c r="D67" s="103"/>
    </row>
    <row r="68" spans="2:11" x14ac:dyDescent="0.25">
      <c r="B68" s="19" t="s">
        <v>219</v>
      </c>
      <c r="C68" s="19">
        <v>1</v>
      </c>
      <c r="D68" s="103"/>
    </row>
    <row r="69" spans="2:11" x14ac:dyDescent="0.25">
      <c r="I69" s="8"/>
      <c r="J69" s="8"/>
      <c r="K69" s="8"/>
    </row>
    <row r="70" spans="2:11" x14ac:dyDescent="0.25">
      <c r="I70" s="8"/>
      <c r="J70" s="8"/>
      <c r="K70" s="8"/>
    </row>
    <row r="71" spans="2:11" x14ac:dyDescent="0.25">
      <c r="I71" s="8"/>
      <c r="J71" s="8"/>
      <c r="K71" s="8"/>
    </row>
    <row r="72" spans="2:11" x14ac:dyDescent="0.25">
      <c r="B72" s="161"/>
      <c r="C72" s="162"/>
      <c r="D72" s="161"/>
      <c r="I72" s="8"/>
      <c r="J72" s="8"/>
      <c r="K72" s="8"/>
    </row>
    <row r="73" spans="2:11" x14ac:dyDescent="0.25">
      <c r="B73" s="179" t="s">
        <v>218</v>
      </c>
      <c r="C73" s="180"/>
      <c r="D73" s="180"/>
      <c r="E73" s="180"/>
      <c r="F73" s="180"/>
    </row>
    <row r="74" spans="2:11" x14ac:dyDescent="0.25">
      <c r="B74" s="180"/>
      <c r="C74" s="180"/>
      <c r="D74" s="180"/>
      <c r="E74" s="180"/>
      <c r="F74" s="180"/>
    </row>
    <row r="75" spans="2:11" x14ac:dyDescent="0.25">
      <c r="B75" s="181"/>
      <c r="C75" s="180"/>
      <c r="D75" s="180"/>
      <c r="E75" s="180"/>
      <c r="F75" s="182"/>
      <c r="I75" s="8"/>
      <c r="J75" s="8"/>
      <c r="K75" s="8"/>
    </row>
    <row r="76" spans="2:11" x14ac:dyDescent="0.25">
      <c r="B76" s="180"/>
      <c r="C76" s="180"/>
      <c r="D76" s="180"/>
      <c r="E76" s="180"/>
      <c r="F76" s="180"/>
      <c r="I76" s="8"/>
      <c r="J76" s="8"/>
      <c r="K76" s="8"/>
    </row>
    <row r="77" spans="2:11" x14ac:dyDescent="0.25">
      <c r="B77" s="203"/>
      <c r="C77" s="204"/>
      <c r="F77" s="203"/>
      <c r="G77" s="205"/>
    </row>
    <row r="78" spans="2:11" ht="15.75" x14ac:dyDescent="0.25">
      <c r="B78" s="236" t="s">
        <v>231</v>
      </c>
      <c r="C78" s="236"/>
      <c r="F78" s="236" t="s">
        <v>232</v>
      </c>
      <c r="G78" s="236"/>
    </row>
    <row r="79" spans="2:11" ht="15.75" x14ac:dyDescent="0.25">
      <c r="B79" s="206"/>
      <c r="C79" s="206"/>
      <c r="F79" s="206"/>
    </row>
    <row r="80" spans="2:11" ht="15.75" x14ac:dyDescent="0.25">
      <c r="B80" s="206"/>
      <c r="C80" s="206"/>
      <c r="F80" s="206"/>
    </row>
    <row r="81" spans="2:7" ht="15.75" x14ac:dyDescent="0.25">
      <c r="B81" s="203"/>
      <c r="C81" s="206"/>
      <c r="F81" s="203"/>
      <c r="G81" s="203"/>
    </row>
    <row r="82" spans="2:7" ht="15.75" x14ac:dyDescent="0.25">
      <c r="B82" s="206" t="s">
        <v>233</v>
      </c>
      <c r="C82" s="206"/>
      <c r="F82" s="236" t="s">
        <v>234</v>
      </c>
      <c r="G82" s="236"/>
    </row>
  </sheetData>
  <mergeCells count="52">
    <mergeCell ref="B78:C78"/>
    <mergeCell ref="B6:H6"/>
    <mergeCell ref="B17:H17"/>
    <mergeCell ref="B50:H50"/>
    <mergeCell ref="B43:H43"/>
    <mergeCell ref="B36:H36"/>
    <mergeCell ref="B28:H28"/>
    <mergeCell ref="B59:G59"/>
    <mergeCell ref="G29:G30"/>
    <mergeCell ref="H29:H30"/>
    <mergeCell ref="B61:E61"/>
    <mergeCell ref="B62:E62"/>
    <mergeCell ref="C37:C38"/>
    <mergeCell ref="D37:D38"/>
    <mergeCell ref="E37:E38"/>
    <mergeCell ref="F37:F38"/>
    <mergeCell ref="E18:E19"/>
    <mergeCell ref="F18:F19"/>
    <mergeCell ref="G18:G19"/>
    <mergeCell ref="G37:G38"/>
    <mergeCell ref="H37:H38"/>
    <mergeCell ref="C2:H2"/>
    <mergeCell ref="C3:H3"/>
    <mergeCell ref="C4:H4"/>
    <mergeCell ref="C29:C30"/>
    <mergeCell ref="D29:D30"/>
    <mergeCell ref="E29:E30"/>
    <mergeCell ref="F29:F30"/>
    <mergeCell ref="H18:H19"/>
    <mergeCell ref="C7:C8"/>
    <mergeCell ref="D7:D8"/>
    <mergeCell ref="E7:E8"/>
    <mergeCell ref="F7:F8"/>
    <mergeCell ref="G7:G8"/>
    <mergeCell ref="H7:H8"/>
    <mergeCell ref="C18:C19"/>
    <mergeCell ref="D18:D19"/>
    <mergeCell ref="C44:C45"/>
    <mergeCell ref="D44:D45"/>
    <mergeCell ref="E44:E45"/>
    <mergeCell ref="F44:F45"/>
    <mergeCell ref="H44:H45"/>
    <mergeCell ref="B64:D64"/>
    <mergeCell ref="C51:C52"/>
    <mergeCell ref="D51:D52"/>
    <mergeCell ref="E51:E52"/>
    <mergeCell ref="F51:F52"/>
    <mergeCell ref="F78:G78"/>
    <mergeCell ref="F82:G82"/>
    <mergeCell ref="H51:H52"/>
    <mergeCell ref="G44:G45"/>
    <mergeCell ref="G51:G52"/>
  </mergeCells>
  <pageMargins left="0.25" right="0.25" top="0.75" bottom="0.75" header="0.3" footer="0.3"/>
  <pageSetup paperSize="9" scale="3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7"/>
  <sheetViews>
    <sheetView showGridLines="0" zoomScaleNormal="100" workbookViewId="0">
      <selection activeCell="C2" sqref="C2:H2"/>
    </sheetView>
  </sheetViews>
  <sheetFormatPr defaultRowHeight="15" x14ac:dyDescent="0.25"/>
  <cols>
    <col min="2" max="2" width="41.28515625" customWidth="1"/>
    <col min="3" max="3" width="11.7109375" customWidth="1"/>
    <col min="4" max="4" width="20.5703125" customWidth="1"/>
    <col min="5" max="7" width="19.140625" customWidth="1"/>
    <col min="8" max="8" width="26" customWidth="1"/>
    <col min="9" max="10" width="23.140625" customWidth="1"/>
    <col min="11" max="11" width="19.140625" customWidth="1"/>
    <col min="12" max="12" width="13.28515625" bestFit="1" customWidth="1"/>
  </cols>
  <sheetData>
    <row r="1" spans="1:12" ht="15.75" thickBot="1" x14ac:dyDescent="0.3">
      <c r="A1" s="184"/>
      <c r="B1" s="184"/>
      <c r="C1" s="184"/>
      <c r="D1" s="184"/>
      <c r="E1" s="184"/>
      <c r="F1" s="184"/>
      <c r="G1" s="184"/>
      <c r="H1" s="184"/>
      <c r="I1" s="184"/>
      <c r="J1" s="184"/>
      <c r="K1" s="184"/>
      <c r="L1" s="184"/>
    </row>
    <row r="2" spans="1:12" ht="16.5" customHeight="1" thickBot="1" x14ac:dyDescent="0.3">
      <c r="A2" s="184"/>
      <c r="B2" s="86" t="s">
        <v>0</v>
      </c>
      <c r="C2" s="247" t="s">
        <v>217</v>
      </c>
      <c r="D2" s="248"/>
      <c r="E2" s="248"/>
      <c r="F2" s="248"/>
      <c r="G2" s="248"/>
      <c r="H2" s="249"/>
      <c r="J2" s="13"/>
      <c r="L2" s="184"/>
    </row>
    <row r="3" spans="1:12" ht="45.75" customHeight="1" thickBot="1" x14ac:dyDescent="0.3">
      <c r="A3" s="184"/>
      <c r="B3" s="2" t="s">
        <v>1</v>
      </c>
      <c r="C3" s="247" t="s">
        <v>225</v>
      </c>
      <c r="D3" s="248"/>
      <c r="E3" s="248"/>
      <c r="F3" s="248"/>
      <c r="G3" s="248"/>
      <c r="H3" s="249"/>
      <c r="J3" s="13"/>
      <c r="L3" s="184"/>
    </row>
    <row r="4" spans="1:12" ht="24.75" customHeight="1" thickBot="1" x14ac:dyDescent="0.3">
      <c r="A4" s="184"/>
      <c r="B4" s="3" t="s">
        <v>2</v>
      </c>
      <c r="C4" s="250" t="str">
        <f>TEXT('Notes to Bidder'!D4,"")</f>
        <v/>
      </c>
      <c r="D4" s="251"/>
      <c r="E4" s="251"/>
      <c r="F4" s="251"/>
      <c r="G4" s="251"/>
      <c r="H4" s="252"/>
      <c r="L4" s="184"/>
    </row>
    <row r="5" spans="1:12" ht="16.5" thickBot="1" x14ac:dyDescent="0.3">
      <c r="A5" s="184"/>
      <c r="B5" s="4"/>
      <c r="C5" s="4"/>
      <c r="D5" s="4"/>
      <c r="E5" s="4"/>
      <c r="F5" s="4"/>
      <c r="G5" s="4"/>
      <c r="H5" s="4"/>
      <c r="K5" s="184"/>
      <c r="L5" s="184"/>
    </row>
    <row r="6" spans="1:12" ht="16.5" thickBot="1" x14ac:dyDescent="0.3">
      <c r="A6" s="184"/>
      <c r="B6" s="260" t="s">
        <v>3</v>
      </c>
      <c r="C6" s="261"/>
      <c r="D6" s="261"/>
      <c r="E6" s="261"/>
      <c r="F6" s="261"/>
      <c r="G6" s="261"/>
      <c r="H6" s="262"/>
      <c r="L6" s="185"/>
    </row>
    <row r="7" spans="1:12" ht="15" customHeight="1" x14ac:dyDescent="0.25">
      <c r="A7" s="184"/>
      <c r="B7" s="85" t="s">
        <v>4</v>
      </c>
      <c r="C7" s="273" t="s">
        <v>5</v>
      </c>
      <c r="D7" s="237" t="s">
        <v>37</v>
      </c>
      <c r="E7" s="237" t="s">
        <v>170</v>
      </c>
      <c r="F7" s="237" t="s">
        <v>171</v>
      </c>
      <c r="G7" s="237" t="s">
        <v>172</v>
      </c>
      <c r="H7" s="237" t="s">
        <v>220</v>
      </c>
    </row>
    <row r="8" spans="1:12" ht="15.75" thickBot="1" x14ac:dyDescent="0.3">
      <c r="A8" s="184"/>
      <c r="B8" s="87" t="s">
        <v>125</v>
      </c>
      <c r="C8" s="244"/>
      <c r="D8" s="238"/>
      <c r="E8" s="238"/>
      <c r="F8" s="238"/>
      <c r="G8" s="238"/>
      <c r="H8" s="238"/>
    </row>
    <row r="9" spans="1:12" x14ac:dyDescent="0.25">
      <c r="A9" s="184"/>
      <c r="B9" s="52" t="s">
        <v>126</v>
      </c>
      <c r="C9" s="6">
        <v>3312</v>
      </c>
      <c r="D9" s="186"/>
      <c r="E9" s="55">
        <f>D9*12</f>
        <v>0</v>
      </c>
      <c r="F9" s="55">
        <f>(E9*$F$47)+E9</f>
        <v>0</v>
      </c>
      <c r="G9" s="55">
        <f>(F9*$G$47)+F9</f>
        <v>0</v>
      </c>
      <c r="H9" s="62">
        <f>E9+F9+G9</f>
        <v>0</v>
      </c>
      <c r="I9" s="187"/>
    </row>
    <row r="10" spans="1:12" x14ac:dyDescent="0.25">
      <c r="A10" s="184"/>
      <c r="B10" s="53" t="s">
        <v>127</v>
      </c>
      <c r="C10" s="9">
        <v>26420</v>
      </c>
      <c r="D10" s="188"/>
      <c r="E10" s="55">
        <f t="shared" ref="E10:E11" si="0">D10*12</f>
        <v>0</v>
      </c>
      <c r="F10" s="55">
        <f>(E10*$F$47)+E10</f>
        <v>0</v>
      </c>
      <c r="G10" s="55">
        <f>(F10*$G$47)+F10</f>
        <v>0</v>
      </c>
      <c r="H10" s="62">
        <f t="shared" ref="H10:H11" si="1">E10+F10+G10</f>
        <v>0</v>
      </c>
      <c r="I10" s="184"/>
      <c r="K10" s="13"/>
    </row>
    <row r="11" spans="1:12" ht="15.75" thickBot="1" x14ac:dyDescent="0.3">
      <c r="A11" s="184"/>
      <c r="B11" s="54" t="s">
        <v>128</v>
      </c>
      <c r="C11" s="88">
        <v>21628</v>
      </c>
      <c r="D11" s="189"/>
      <c r="E11" s="89">
        <f t="shared" si="0"/>
        <v>0</v>
      </c>
      <c r="F11" s="89">
        <f>(E11*$F$47)+E11</f>
        <v>0</v>
      </c>
      <c r="G11" s="89">
        <f>(F11*$G$47)+F11</f>
        <v>0</v>
      </c>
      <c r="H11" s="62">
        <f t="shared" si="1"/>
        <v>0</v>
      </c>
      <c r="I11" s="184"/>
      <c r="K11" s="13"/>
    </row>
    <row r="12" spans="1:12" ht="15.75" thickBot="1" x14ac:dyDescent="0.3">
      <c r="A12" s="184"/>
      <c r="B12" s="90" t="s">
        <v>14</v>
      </c>
      <c r="C12" s="170">
        <f t="shared" ref="C12:E12" si="2">SUM(C9:C11)</f>
        <v>51360</v>
      </c>
      <c r="D12" s="101">
        <f>SUM(D9:D11)</f>
        <v>0</v>
      </c>
      <c r="E12" s="101">
        <f t="shared" si="2"/>
        <v>0</v>
      </c>
      <c r="F12" s="101">
        <f>SUM(F9:F11)</f>
        <v>0</v>
      </c>
      <c r="G12" s="101">
        <f>SUM(G9:G11)</f>
        <v>0</v>
      </c>
      <c r="H12" s="99">
        <f>SUM(H9:H11)</f>
        <v>0</v>
      </c>
    </row>
    <row r="13" spans="1:12" ht="15.75" customHeight="1" thickBot="1" x14ac:dyDescent="0.3">
      <c r="A13" s="184"/>
      <c r="B13" s="184"/>
      <c r="C13" s="184"/>
      <c r="D13" s="184"/>
      <c r="E13" s="184"/>
      <c r="F13" s="184"/>
      <c r="G13" s="184"/>
      <c r="H13" s="184"/>
      <c r="L13" s="184"/>
    </row>
    <row r="14" spans="1:12" ht="16.5" thickBot="1" x14ac:dyDescent="0.3">
      <c r="A14" s="184"/>
      <c r="B14" s="260" t="s">
        <v>3</v>
      </c>
      <c r="C14" s="261"/>
      <c r="D14" s="261"/>
      <c r="E14" s="261"/>
      <c r="F14" s="261"/>
      <c r="G14" s="261"/>
      <c r="H14" s="262"/>
      <c r="L14" s="184"/>
    </row>
    <row r="15" spans="1:12" ht="15.75" customHeight="1" x14ac:dyDescent="0.25">
      <c r="A15" s="184"/>
      <c r="B15" s="85" t="s">
        <v>4</v>
      </c>
      <c r="C15" s="273" t="s">
        <v>5</v>
      </c>
      <c r="D15" s="237" t="s">
        <v>37</v>
      </c>
      <c r="E15" s="237" t="s">
        <v>170</v>
      </c>
      <c r="F15" s="237" t="s">
        <v>171</v>
      </c>
      <c r="G15" s="237" t="s">
        <v>172</v>
      </c>
      <c r="H15" s="237" t="s">
        <v>220</v>
      </c>
    </row>
    <row r="16" spans="1:12" ht="15.75" thickBot="1" x14ac:dyDescent="0.3">
      <c r="A16" s="184"/>
      <c r="B16" s="87" t="s">
        <v>125</v>
      </c>
      <c r="C16" s="244"/>
      <c r="D16" s="238"/>
      <c r="E16" s="238"/>
      <c r="F16" s="238"/>
      <c r="G16" s="238"/>
      <c r="H16" s="238"/>
    </row>
    <row r="17" spans="1:12" x14ac:dyDescent="0.25">
      <c r="A17" s="184"/>
      <c r="B17" s="84" t="s">
        <v>129</v>
      </c>
      <c r="C17" s="21">
        <v>692</v>
      </c>
      <c r="D17" s="188"/>
      <c r="E17" s="33">
        <f>D17*12</f>
        <v>0</v>
      </c>
      <c r="F17" s="33">
        <f t="shared" ref="F17:F24" si="3">(E17*$F$47)+E17</f>
        <v>0</v>
      </c>
      <c r="G17" s="33">
        <f t="shared" ref="G17:G24" si="4">(F17*$G$47)+F17</f>
        <v>0</v>
      </c>
      <c r="H17" s="73">
        <f>E17+F17+G17</f>
        <v>0</v>
      </c>
    </row>
    <row r="18" spans="1:12" x14ac:dyDescent="0.25">
      <c r="A18" s="184"/>
      <c r="B18" s="60" t="s">
        <v>130</v>
      </c>
      <c r="C18" s="24">
        <v>1375</v>
      </c>
      <c r="D18" s="188"/>
      <c r="E18" s="33">
        <f t="shared" ref="E18:E24" si="5">D18*12</f>
        <v>0</v>
      </c>
      <c r="F18" s="33">
        <f t="shared" si="3"/>
        <v>0</v>
      </c>
      <c r="G18" s="33">
        <f t="shared" si="4"/>
        <v>0</v>
      </c>
      <c r="H18" s="73">
        <f t="shared" ref="H18:H24" si="6">E18+F18+G18</f>
        <v>0</v>
      </c>
    </row>
    <row r="19" spans="1:12" x14ac:dyDescent="0.25">
      <c r="A19" s="184"/>
      <c r="B19" s="60" t="s">
        <v>131</v>
      </c>
      <c r="C19" s="24">
        <v>1470</v>
      </c>
      <c r="D19" s="188"/>
      <c r="E19" s="33">
        <f t="shared" si="5"/>
        <v>0</v>
      </c>
      <c r="F19" s="33">
        <f t="shared" si="3"/>
        <v>0</v>
      </c>
      <c r="G19" s="33">
        <f t="shared" si="4"/>
        <v>0</v>
      </c>
      <c r="H19" s="73">
        <f>E19+F19+G19</f>
        <v>0</v>
      </c>
    </row>
    <row r="20" spans="1:12" x14ac:dyDescent="0.25">
      <c r="A20" s="184"/>
      <c r="B20" s="60" t="s">
        <v>132</v>
      </c>
      <c r="C20" s="24">
        <v>10395</v>
      </c>
      <c r="D20" s="188"/>
      <c r="E20" s="33">
        <f t="shared" si="5"/>
        <v>0</v>
      </c>
      <c r="F20" s="33">
        <f t="shared" si="3"/>
        <v>0</v>
      </c>
      <c r="G20" s="33">
        <f t="shared" si="4"/>
        <v>0</v>
      </c>
      <c r="H20" s="73">
        <f t="shared" si="6"/>
        <v>0</v>
      </c>
    </row>
    <row r="21" spans="1:12" x14ac:dyDescent="0.25">
      <c r="A21" s="184"/>
      <c r="B21" s="60" t="s">
        <v>133</v>
      </c>
      <c r="C21" s="24">
        <v>3301</v>
      </c>
      <c r="D21" s="188"/>
      <c r="E21" s="33">
        <f t="shared" si="5"/>
        <v>0</v>
      </c>
      <c r="F21" s="33">
        <f t="shared" si="3"/>
        <v>0</v>
      </c>
      <c r="G21" s="33">
        <f t="shared" si="4"/>
        <v>0</v>
      </c>
      <c r="H21" s="73">
        <f t="shared" si="6"/>
        <v>0</v>
      </c>
    </row>
    <row r="22" spans="1:12" x14ac:dyDescent="0.25">
      <c r="A22" s="184"/>
      <c r="B22" s="60" t="s">
        <v>134</v>
      </c>
      <c r="C22" s="24">
        <v>2423</v>
      </c>
      <c r="D22" s="188"/>
      <c r="E22" s="33">
        <f t="shared" si="5"/>
        <v>0</v>
      </c>
      <c r="F22" s="33">
        <f t="shared" si="3"/>
        <v>0</v>
      </c>
      <c r="G22" s="33">
        <f t="shared" si="4"/>
        <v>0</v>
      </c>
      <c r="H22" s="73">
        <f t="shared" si="6"/>
        <v>0</v>
      </c>
    </row>
    <row r="23" spans="1:12" x14ac:dyDescent="0.25">
      <c r="A23" s="184"/>
      <c r="B23" s="60" t="s">
        <v>152</v>
      </c>
      <c r="C23" s="24">
        <v>147</v>
      </c>
      <c r="D23" s="188"/>
      <c r="E23" s="33">
        <f t="shared" si="5"/>
        <v>0</v>
      </c>
      <c r="F23" s="33">
        <f t="shared" si="3"/>
        <v>0</v>
      </c>
      <c r="G23" s="33">
        <f t="shared" si="4"/>
        <v>0</v>
      </c>
      <c r="H23" s="73">
        <f t="shared" si="6"/>
        <v>0</v>
      </c>
    </row>
    <row r="24" spans="1:12" ht="15.75" thickBot="1" x14ac:dyDescent="0.3">
      <c r="A24" s="184"/>
      <c r="B24" s="69" t="s">
        <v>135</v>
      </c>
      <c r="C24" s="70">
        <v>42</v>
      </c>
      <c r="D24" s="189"/>
      <c r="E24" s="83">
        <f t="shared" si="5"/>
        <v>0</v>
      </c>
      <c r="F24" s="83">
        <f t="shared" si="3"/>
        <v>0</v>
      </c>
      <c r="G24" s="83">
        <f t="shared" si="4"/>
        <v>0</v>
      </c>
      <c r="H24" s="73">
        <f t="shared" si="6"/>
        <v>0</v>
      </c>
    </row>
    <row r="25" spans="1:12" ht="15.75" thickBot="1" x14ac:dyDescent="0.3">
      <c r="A25" s="184"/>
      <c r="B25" s="90" t="s">
        <v>14</v>
      </c>
      <c r="C25" s="170">
        <f t="shared" ref="C25:H25" si="7">SUM(C17:C24)</f>
        <v>19845</v>
      </c>
      <c r="D25" s="165">
        <f t="shared" si="7"/>
        <v>0</v>
      </c>
      <c r="E25" s="165">
        <f t="shared" si="7"/>
        <v>0</v>
      </c>
      <c r="F25" s="165">
        <f t="shared" si="7"/>
        <v>0</v>
      </c>
      <c r="G25" s="165">
        <f t="shared" si="7"/>
        <v>0</v>
      </c>
      <c r="H25" s="165">
        <f t="shared" si="7"/>
        <v>0</v>
      </c>
    </row>
    <row r="26" spans="1:12" ht="15.75" thickBot="1" x14ac:dyDescent="0.3">
      <c r="A26" s="184"/>
      <c r="B26" s="184"/>
      <c r="C26" s="184"/>
      <c r="D26" s="184"/>
      <c r="E26" s="184"/>
      <c r="F26" s="184"/>
      <c r="G26" s="184"/>
      <c r="H26" s="184"/>
      <c r="L26" s="187"/>
    </row>
    <row r="27" spans="1:12" ht="15.75" customHeight="1" thickBot="1" x14ac:dyDescent="0.3">
      <c r="A27" s="184"/>
      <c r="B27" s="260" t="s">
        <v>3</v>
      </c>
      <c r="C27" s="261"/>
      <c r="D27" s="261"/>
      <c r="E27" s="261"/>
      <c r="F27" s="261"/>
      <c r="G27" s="261"/>
      <c r="H27" s="262"/>
      <c r="L27" s="184"/>
    </row>
    <row r="28" spans="1:12" ht="15" customHeight="1" x14ac:dyDescent="0.25">
      <c r="A28" s="184"/>
      <c r="B28" s="95" t="s">
        <v>4</v>
      </c>
      <c r="C28" s="271" t="s">
        <v>5</v>
      </c>
      <c r="D28" s="237" t="s">
        <v>37</v>
      </c>
      <c r="E28" s="237" t="s">
        <v>170</v>
      </c>
      <c r="F28" s="237" t="s">
        <v>171</v>
      </c>
      <c r="G28" s="237" t="s">
        <v>172</v>
      </c>
      <c r="H28" s="237" t="s">
        <v>220</v>
      </c>
    </row>
    <row r="29" spans="1:12" ht="15.75" thickBot="1" x14ac:dyDescent="0.3">
      <c r="A29" s="184"/>
      <c r="B29" s="96" t="s">
        <v>90</v>
      </c>
      <c r="C29" s="272"/>
      <c r="D29" s="238"/>
      <c r="E29" s="238"/>
      <c r="F29" s="238"/>
      <c r="G29" s="238"/>
      <c r="H29" s="238"/>
    </row>
    <row r="30" spans="1:12" x14ac:dyDescent="0.25">
      <c r="A30" s="184"/>
      <c r="B30" s="84" t="s">
        <v>91</v>
      </c>
      <c r="C30" s="21">
        <v>6825</v>
      </c>
      <c r="D30" s="186"/>
      <c r="E30" s="55">
        <f>D30*12</f>
        <v>0</v>
      </c>
      <c r="F30" s="55">
        <f>(E30*$F$47)+E30</f>
        <v>0</v>
      </c>
      <c r="G30" s="55">
        <f>(F30*$G$47)+F30</f>
        <v>0</v>
      </c>
      <c r="H30" s="62">
        <f>E30+F30+G30</f>
        <v>0</v>
      </c>
    </row>
    <row r="31" spans="1:12" x14ac:dyDescent="0.25">
      <c r="A31" s="184"/>
      <c r="B31" s="60" t="s">
        <v>153</v>
      </c>
      <c r="C31" s="30">
        <v>62</v>
      </c>
      <c r="D31" s="188"/>
      <c r="E31" s="55">
        <f t="shared" ref="E31:E32" si="8">D31*12</f>
        <v>0</v>
      </c>
      <c r="F31" s="55">
        <f t="shared" ref="F31:F32" si="9">(E31*$F$47)+E31</f>
        <v>0</v>
      </c>
      <c r="G31" s="55">
        <f t="shared" ref="G31:G32" si="10">(F31*$G$47)+F31</f>
        <v>0</v>
      </c>
      <c r="H31" s="62">
        <f t="shared" ref="H31:H32" si="11">E31+F31+G31</f>
        <v>0</v>
      </c>
    </row>
    <row r="32" spans="1:12" ht="15.75" thickBot="1" x14ac:dyDescent="0.3">
      <c r="A32" s="184"/>
      <c r="B32" s="69" t="s">
        <v>92</v>
      </c>
      <c r="C32" s="70">
        <v>3290</v>
      </c>
      <c r="D32" s="189"/>
      <c r="E32" s="55">
        <f t="shared" si="8"/>
        <v>0</v>
      </c>
      <c r="F32" s="55">
        <f t="shared" si="9"/>
        <v>0</v>
      </c>
      <c r="G32" s="55">
        <f t="shared" si="10"/>
        <v>0</v>
      </c>
      <c r="H32" s="62">
        <f t="shared" si="11"/>
        <v>0</v>
      </c>
    </row>
    <row r="33" spans="1:12" s="8" customFormat="1" ht="15.75" thickBot="1" x14ac:dyDescent="0.3">
      <c r="A33" s="190"/>
      <c r="B33" s="10" t="s">
        <v>14</v>
      </c>
      <c r="C33" s="79">
        <f t="shared" ref="C33:G33" si="12">SUM(C30:C32)</f>
        <v>10177</v>
      </c>
      <c r="D33" s="97">
        <f>SUM(D30:D32)</f>
        <v>0</v>
      </c>
      <c r="E33" s="165">
        <f t="shared" si="12"/>
        <v>0</v>
      </c>
      <c r="F33" s="165">
        <f t="shared" si="12"/>
        <v>0</v>
      </c>
      <c r="G33" s="165">
        <f t="shared" si="12"/>
        <v>0</v>
      </c>
      <c r="H33" s="99">
        <f>SUM(H30:H32)</f>
        <v>0</v>
      </c>
      <c r="I33"/>
      <c r="J33"/>
      <c r="K33"/>
    </row>
    <row r="34" spans="1:12" ht="15.75" thickBot="1" x14ac:dyDescent="0.3">
      <c r="A34" s="184"/>
      <c r="B34" s="184"/>
      <c r="C34" s="184"/>
      <c r="D34" s="184"/>
      <c r="E34" s="184"/>
      <c r="F34" s="184"/>
      <c r="G34" s="184"/>
      <c r="H34" s="184"/>
      <c r="L34" s="184"/>
    </row>
    <row r="35" spans="1:12" ht="16.5" thickBot="1" x14ac:dyDescent="0.3">
      <c r="A35" s="184"/>
      <c r="B35" s="260" t="s">
        <v>22</v>
      </c>
      <c r="C35" s="261"/>
      <c r="D35" s="261"/>
      <c r="E35" s="261"/>
      <c r="F35" s="261"/>
      <c r="G35" s="261"/>
      <c r="H35" s="262"/>
      <c r="L35" s="184"/>
    </row>
    <row r="36" spans="1:12" ht="15.75" customHeight="1" x14ac:dyDescent="0.25">
      <c r="A36" s="184"/>
      <c r="B36" s="94" t="s">
        <v>4</v>
      </c>
      <c r="C36" s="274" t="s">
        <v>5</v>
      </c>
      <c r="D36" s="237" t="s">
        <v>37</v>
      </c>
      <c r="E36" s="237" t="s">
        <v>170</v>
      </c>
      <c r="F36" s="237" t="s">
        <v>171</v>
      </c>
      <c r="G36" s="237" t="s">
        <v>172</v>
      </c>
      <c r="H36" s="237" t="s">
        <v>220</v>
      </c>
    </row>
    <row r="37" spans="1:12" ht="15.75" thickBot="1" x14ac:dyDescent="0.3">
      <c r="A37" s="184"/>
      <c r="B37" s="96" t="s">
        <v>90</v>
      </c>
      <c r="C37" s="272"/>
      <c r="D37" s="238"/>
      <c r="E37" s="238"/>
      <c r="F37" s="238"/>
      <c r="G37" s="238"/>
      <c r="H37" s="238"/>
    </row>
    <row r="38" spans="1:12" x14ac:dyDescent="0.25">
      <c r="A38" s="184"/>
      <c r="B38" s="84" t="s">
        <v>93</v>
      </c>
      <c r="C38" s="198">
        <v>3100</v>
      </c>
      <c r="D38" s="186"/>
      <c r="E38" s="55">
        <f>D38*12</f>
        <v>0</v>
      </c>
      <c r="F38" s="55">
        <f>(E38*$F$47)+E38</f>
        <v>0</v>
      </c>
      <c r="G38" s="55">
        <f>(F38*$G$47)+F38</f>
        <v>0</v>
      </c>
      <c r="H38" s="62">
        <f>E38+F38+G38</f>
        <v>0</v>
      </c>
    </row>
    <row r="39" spans="1:12" x14ac:dyDescent="0.25">
      <c r="A39" s="184"/>
      <c r="B39" s="60" t="s">
        <v>94</v>
      </c>
      <c r="C39" s="199">
        <v>1200</v>
      </c>
      <c r="D39" s="188"/>
      <c r="E39" s="55">
        <f t="shared" ref="E39:E40" si="13">D39*12</f>
        <v>0</v>
      </c>
      <c r="F39" s="55">
        <f t="shared" ref="F39:F40" si="14">(E39*$F$47)+E39</f>
        <v>0</v>
      </c>
      <c r="G39" s="55">
        <f t="shared" ref="G39:G40" si="15">(F39*$G$47)+F39</f>
        <v>0</v>
      </c>
      <c r="H39" s="62">
        <f t="shared" ref="H39:H40" si="16">E39+F39+G39</f>
        <v>0</v>
      </c>
    </row>
    <row r="40" spans="1:12" ht="15.75" thickBot="1" x14ac:dyDescent="0.3">
      <c r="A40" s="184"/>
      <c r="B40" s="202" t="s">
        <v>95</v>
      </c>
      <c r="C40" s="200">
        <v>1384</v>
      </c>
      <c r="D40" s="191"/>
      <c r="E40" s="55">
        <f t="shared" si="13"/>
        <v>0</v>
      </c>
      <c r="F40" s="55">
        <f t="shared" si="14"/>
        <v>0</v>
      </c>
      <c r="G40" s="55">
        <f t="shared" si="15"/>
        <v>0</v>
      </c>
      <c r="H40" s="62">
        <f t="shared" si="16"/>
        <v>0</v>
      </c>
    </row>
    <row r="41" spans="1:12" ht="15.75" thickBot="1" x14ac:dyDescent="0.3">
      <c r="A41" s="184"/>
      <c r="B41" s="168" t="s">
        <v>14</v>
      </c>
      <c r="C41" s="79">
        <f t="shared" ref="C41" si="17">SUM(C38:C40)</f>
        <v>5684</v>
      </c>
      <c r="D41" s="97">
        <f t="shared" ref="D41:G41" si="18">SUM(D38:D40)</f>
        <v>0</v>
      </c>
      <c r="E41" s="99">
        <f t="shared" si="18"/>
        <v>0</v>
      </c>
      <c r="F41" s="165">
        <f t="shared" si="18"/>
        <v>0</v>
      </c>
      <c r="G41" s="165">
        <f t="shared" si="18"/>
        <v>0</v>
      </c>
      <c r="H41" s="99">
        <f>SUM(H38:H40)</f>
        <v>0</v>
      </c>
    </row>
    <row r="42" spans="1:12" ht="16.5" thickBot="1" x14ac:dyDescent="0.3">
      <c r="A42" s="184"/>
      <c r="B42" s="263" t="s">
        <v>179</v>
      </c>
      <c r="C42" s="264"/>
      <c r="D42" s="264"/>
      <c r="E42" s="264"/>
      <c r="F42" s="264"/>
      <c r="G42" s="275"/>
      <c r="H42" s="151">
        <f>H12+H25+H33+H41</f>
        <v>0</v>
      </c>
      <c r="L42" s="184"/>
    </row>
    <row r="43" spans="1:12" x14ac:dyDescent="0.25">
      <c r="A43" s="184"/>
      <c r="B43" s="184"/>
      <c r="C43" s="184"/>
      <c r="D43" s="184"/>
      <c r="E43" s="184"/>
      <c r="F43" s="184"/>
      <c r="G43" s="184"/>
      <c r="H43" s="184"/>
      <c r="L43" s="184"/>
    </row>
    <row r="44" spans="1:12" ht="15.75" x14ac:dyDescent="0.25">
      <c r="A44" s="184"/>
      <c r="B44" s="184"/>
      <c r="C44" s="184"/>
      <c r="D44" s="184"/>
      <c r="E44" s="184"/>
      <c r="F44" s="184"/>
      <c r="G44" s="184"/>
      <c r="H44" s="46"/>
      <c r="L44" s="184"/>
    </row>
    <row r="45" spans="1:12" ht="15.75" thickBot="1" x14ac:dyDescent="0.3">
      <c r="A45" s="184"/>
      <c r="B45" s="184"/>
      <c r="C45" s="184"/>
      <c r="D45" s="184"/>
      <c r="E45" s="184"/>
      <c r="F45" s="184"/>
      <c r="G45" s="184"/>
      <c r="H45" s="192"/>
      <c r="L45" s="184"/>
    </row>
    <row r="46" spans="1:12" ht="15.75" x14ac:dyDescent="0.25">
      <c r="A46" s="184"/>
      <c r="B46" s="265" t="s">
        <v>28</v>
      </c>
      <c r="C46" s="266"/>
      <c r="D46" s="266"/>
      <c r="E46" s="267"/>
      <c r="F46" s="109" t="s">
        <v>29</v>
      </c>
      <c r="G46" s="110" t="s">
        <v>30</v>
      </c>
      <c r="H46" s="184"/>
      <c r="L46" s="184"/>
    </row>
    <row r="47" spans="1:12" ht="15.75" thickBot="1" x14ac:dyDescent="0.3">
      <c r="A47" s="184"/>
      <c r="B47" s="268" t="s">
        <v>31</v>
      </c>
      <c r="C47" s="269"/>
      <c r="D47" s="269"/>
      <c r="E47" s="270"/>
      <c r="F47" s="193"/>
      <c r="G47" s="194"/>
      <c r="H47" s="184"/>
      <c r="L47" s="184"/>
    </row>
    <row r="48" spans="1:12" ht="15.75" thickBot="1" x14ac:dyDescent="0.3">
      <c r="A48" s="184"/>
      <c r="B48" s="184"/>
      <c r="C48" s="184"/>
      <c r="D48" s="184"/>
      <c r="E48" s="184"/>
      <c r="F48" s="184"/>
      <c r="G48" s="184"/>
      <c r="H48" s="184"/>
      <c r="L48" s="184"/>
    </row>
    <row r="49" spans="1:12" ht="19.5" thickBot="1" x14ac:dyDescent="0.35">
      <c r="A49" s="184"/>
      <c r="B49" s="240" t="s">
        <v>168</v>
      </c>
      <c r="C49" s="241"/>
      <c r="D49" s="242"/>
      <c r="E49" s="184"/>
      <c r="F49" s="184"/>
      <c r="G49" s="184"/>
      <c r="H49" s="184"/>
      <c r="L49" s="184"/>
    </row>
    <row r="50" spans="1:12" x14ac:dyDescent="0.25">
      <c r="A50" s="184"/>
      <c r="B50" s="169" t="s">
        <v>32</v>
      </c>
      <c r="C50" s="27" t="s">
        <v>33</v>
      </c>
      <c r="D50" s="27" t="s">
        <v>34</v>
      </c>
      <c r="E50" s="184"/>
      <c r="F50" s="184"/>
      <c r="G50" s="184"/>
      <c r="H50" s="184"/>
      <c r="L50" s="184"/>
    </row>
    <row r="51" spans="1:12" x14ac:dyDescent="0.25">
      <c r="A51" s="184"/>
      <c r="B51" s="19" t="s">
        <v>35</v>
      </c>
      <c r="C51" s="15">
        <v>1</v>
      </c>
      <c r="D51" s="188"/>
      <c r="E51" s="184"/>
      <c r="F51" s="184"/>
      <c r="G51" s="184"/>
      <c r="H51" s="184"/>
      <c r="L51" s="184"/>
    </row>
    <row r="52" spans="1:12" x14ac:dyDescent="0.25">
      <c r="A52" s="184"/>
      <c r="B52" s="19" t="s">
        <v>36</v>
      </c>
      <c r="C52" s="15">
        <v>1</v>
      </c>
      <c r="D52" s="188"/>
      <c r="E52" s="184"/>
      <c r="F52" s="184"/>
      <c r="G52" s="184"/>
      <c r="H52" s="184"/>
      <c r="L52" s="184"/>
    </row>
    <row r="53" spans="1:12" x14ac:dyDescent="0.25">
      <c r="A53" s="184"/>
      <c r="B53" s="19" t="s">
        <v>219</v>
      </c>
      <c r="C53" s="19">
        <v>1</v>
      </c>
      <c r="D53" s="103"/>
      <c r="E53" s="184"/>
      <c r="F53" s="184"/>
      <c r="G53" s="184"/>
      <c r="H53" s="184"/>
      <c r="L53" s="184"/>
    </row>
    <row r="54" spans="1:12" x14ac:dyDescent="0.25">
      <c r="A54" s="184"/>
      <c r="B54" s="184"/>
      <c r="C54" s="184"/>
      <c r="D54" s="184"/>
      <c r="E54" s="184"/>
      <c r="F54" s="184"/>
      <c r="G54" s="184"/>
      <c r="H54" s="184"/>
      <c r="L54" s="184"/>
    </row>
    <row r="55" spans="1:12" x14ac:dyDescent="0.25">
      <c r="A55" s="184"/>
      <c r="B55" s="184"/>
      <c r="C55" s="184"/>
      <c r="D55" s="184"/>
      <c r="E55" s="184"/>
      <c r="F55" s="184"/>
      <c r="G55" s="184"/>
      <c r="H55" s="184"/>
      <c r="L55" s="184"/>
    </row>
    <row r="56" spans="1:12" x14ac:dyDescent="0.25">
      <c r="A56" s="184"/>
      <c r="B56" s="184"/>
      <c r="C56" s="184"/>
      <c r="D56" s="184"/>
      <c r="E56" s="184"/>
      <c r="F56" s="184"/>
      <c r="G56" s="184"/>
      <c r="H56" s="184"/>
      <c r="L56" s="184"/>
    </row>
    <row r="57" spans="1:12" x14ac:dyDescent="0.25">
      <c r="A57" s="184"/>
      <c r="B57" s="195"/>
      <c r="C57" s="196"/>
      <c r="D57" s="195"/>
      <c r="E57" s="184"/>
      <c r="F57" s="184"/>
      <c r="G57" s="184"/>
      <c r="H57" s="184"/>
      <c r="L57" s="184"/>
    </row>
    <row r="58" spans="1:12" x14ac:dyDescent="0.25">
      <c r="A58" s="184"/>
      <c r="B58" s="179" t="s">
        <v>218</v>
      </c>
      <c r="C58" s="182"/>
      <c r="D58" s="182"/>
      <c r="E58" s="182"/>
      <c r="F58" s="182"/>
      <c r="G58" s="184"/>
      <c r="H58" s="184"/>
      <c r="L58" s="184"/>
    </row>
    <row r="59" spans="1:12" x14ac:dyDescent="0.25">
      <c r="A59" s="184"/>
      <c r="B59" s="182"/>
      <c r="C59" s="182"/>
      <c r="D59" s="182"/>
      <c r="E59" s="182"/>
      <c r="F59" s="182"/>
      <c r="G59" s="184"/>
      <c r="H59" s="184"/>
      <c r="L59" s="184"/>
    </row>
    <row r="60" spans="1:12" x14ac:dyDescent="0.25">
      <c r="A60" s="184"/>
      <c r="B60" s="197"/>
      <c r="C60" s="182"/>
      <c r="D60" s="182"/>
      <c r="E60" s="182"/>
      <c r="F60" s="182"/>
      <c r="G60" s="184"/>
      <c r="H60" s="184"/>
      <c r="L60" s="184"/>
    </row>
    <row r="61" spans="1:12" x14ac:dyDescent="0.25">
      <c r="A61" s="184"/>
      <c r="B61" s="182"/>
      <c r="C61" s="182"/>
      <c r="D61" s="182"/>
      <c r="E61" s="182"/>
      <c r="F61" s="182"/>
      <c r="G61" s="184"/>
      <c r="H61" s="184"/>
      <c r="L61" s="184"/>
    </row>
    <row r="62" spans="1:12" x14ac:dyDescent="0.25">
      <c r="B62" s="203"/>
      <c r="C62" s="204"/>
      <c r="F62" s="203"/>
      <c r="G62" s="205"/>
    </row>
    <row r="63" spans="1:12" ht="15.75" x14ac:dyDescent="0.25">
      <c r="B63" s="236" t="s">
        <v>231</v>
      </c>
      <c r="C63" s="236"/>
      <c r="F63" s="236" t="s">
        <v>232</v>
      </c>
      <c r="G63" s="236"/>
    </row>
    <row r="64" spans="1:12" ht="15.75" x14ac:dyDescent="0.25">
      <c r="B64" s="206"/>
      <c r="C64" s="206"/>
      <c r="F64" s="206"/>
    </row>
    <row r="65" spans="2:7" ht="15.75" x14ac:dyDescent="0.25">
      <c r="B65" s="206"/>
      <c r="C65" s="206"/>
      <c r="F65" s="206"/>
    </row>
    <row r="66" spans="2:7" ht="15.75" x14ac:dyDescent="0.25">
      <c r="B66" s="203"/>
      <c r="C66" s="206"/>
      <c r="F66" s="203"/>
      <c r="G66" s="203"/>
    </row>
    <row r="67" spans="2:7" ht="15.75" x14ac:dyDescent="0.25">
      <c r="B67" s="206" t="s">
        <v>233</v>
      </c>
      <c r="C67" s="206"/>
      <c r="F67" s="236" t="s">
        <v>234</v>
      </c>
      <c r="G67" s="236"/>
    </row>
  </sheetData>
  <mergeCells count="38">
    <mergeCell ref="H36:H37"/>
    <mergeCell ref="G36:G37"/>
    <mergeCell ref="F36:F37"/>
    <mergeCell ref="C2:H2"/>
    <mergeCell ref="C3:H3"/>
    <mergeCell ref="C4:H4"/>
    <mergeCell ref="B6:H6"/>
    <mergeCell ref="B14:H14"/>
    <mergeCell ref="B27:H27"/>
    <mergeCell ref="B35:H35"/>
    <mergeCell ref="C7:C8"/>
    <mergeCell ref="D7:D8"/>
    <mergeCell ref="E7:E8"/>
    <mergeCell ref="F7:F8"/>
    <mergeCell ref="G7:G8"/>
    <mergeCell ref="H7:H8"/>
    <mergeCell ref="H28:H29"/>
    <mergeCell ref="C15:C16"/>
    <mergeCell ref="D15:D16"/>
    <mergeCell ref="E15:E16"/>
    <mergeCell ref="F15:F16"/>
    <mergeCell ref="G15:G16"/>
    <mergeCell ref="H15:H16"/>
    <mergeCell ref="G28:G29"/>
    <mergeCell ref="F67:G67"/>
    <mergeCell ref="C28:C29"/>
    <mergeCell ref="D28:D29"/>
    <mergeCell ref="E28:E29"/>
    <mergeCell ref="B46:E46"/>
    <mergeCell ref="F63:G63"/>
    <mergeCell ref="B47:E47"/>
    <mergeCell ref="F28:F29"/>
    <mergeCell ref="C36:C37"/>
    <mergeCell ref="D36:D37"/>
    <mergeCell ref="E36:E37"/>
    <mergeCell ref="B63:C63"/>
    <mergeCell ref="B42:G42"/>
    <mergeCell ref="B49:D49"/>
  </mergeCells>
  <pageMargins left="0.7" right="0.7" top="0.75" bottom="0.75" header="0.3" footer="0.3"/>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66"/>
  <sheetViews>
    <sheetView showGridLines="0" zoomScaleNormal="100" workbookViewId="0">
      <selection activeCell="C2" sqref="C2:H2"/>
    </sheetView>
  </sheetViews>
  <sheetFormatPr defaultRowHeight="15" x14ac:dyDescent="0.25"/>
  <cols>
    <col min="2" max="2" width="45.85546875" customWidth="1"/>
    <col min="3" max="3" width="13.28515625" customWidth="1"/>
    <col min="4" max="4" width="20.42578125" customWidth="1"/>
    <col min="5" max="9" width="20.7109375" customWidth="1"/>
    <col min="10" max="10" width="21.7109375" customWidth="1"/>
    <col min="11" max="11" width="25.7109375" customWidth="1"/>
    <col min="12" max="12" width="19" customWidth="1"/>
  </cols>
  <sheetData>
    <row r="1" spans="2:11" ht="15.75" thickBot="1" x14ac:dyDescent="0.3"/>
    <row r="2" spans="2:11" ht="16.5" customHeight="1" thickBot="1" x14ac:dyDescent="0.3">
      <c r="B2" s="1" t="s">
        <v>0</v>
      </c>
      <c r="C2" s="247" t="s">
        <v>217</v>
      </c>
      <c r="D2" s="248"/>
      <c r="E2" s="248"/>
      <c r="F2" s="248"/>
      <c r="G2" s="248"/>
      <c r="H2" s="249"/>
      <c r="I2" s="23"/>
      <c r="J2" s="23"/>
      <c r="K2" s="23"/>
    </row>
    <row r="3" spans="2:11" ht="50.25" customHeight="1" thickBot="1" x14ac:dyDescent="0.3">
      <c r="B3" s="2" t="s">
        <v>1</v>
      </c>
      <c r="C3" s="247" t="s">
        <v>226</v>
      </c>
      <c r="D3" s="248"/>
      <c r="E3" s="248"/>
      <c r="F3" s="248"/>
      <c r="G3" s="248"/>
      <c r="H3" s="249"/>
    </row>
    <row r="4" spans="2:11" ht="22.5" customHeight="1" thickBot="1" x14ac:dyDescent="0.3">
      <c r="B4" s="3" t="s">
        <v>2</v>
      </c>
      <c r="C4" s="250" t="str">
        <f>TEXT('Notes to Bidder'!D4,"")</f>
        <v/>
      </c>
      <c r="D4" s="251"/>
      <c r="E4" s="251"/>
      <c r="F4" s="251"/>
      <c r="G4" s="251"/>
      <c r="H4" s="252"/>
      <c r="I4" s="23"/>
      <c r="J4" s="23"/>
      <c r="K4" s="23"/>
    </row>
    <row r="5" spans="2:11" ht="16.5" thickBot="1" x14ac:dyDescent="0.3">
      <c r="B5" s="4"/>
      <c r="C5" s="4"/>
      <c r="D5" s="4"/>
      <c r="E5" s="4"/>
      <c r="F5" s="4"/>
      <c r="G5" s="4"/>
      <c r="H5" s="4"/>
      <c r="I5" s="23"/>
      <c r="J5" s="23"/>
      <c r="K5" s="23"/>
    </row>
    <row r="6" spans="2:11" ht="15.75" customHeight="1" thickBot="1" x14ac:dyDescent="0.3">
      <c r="B6" s="260" t="s">
        <v>3</v>
      </c>
      <c r="C6" s="261"/>
      <c r="D6" s="261"/>
      <c r="E6" s="261"/>
      <c r="F6" s="261"/>
      <c r="G6" s="261"/>
      <c r="H6" s="262"/>
      <c r="I6" s="23"/>
      <c r="J6" s="23"/>
      <c r="K6" s="23"/>
    </row>
    <row r="7" spans="2:11" ht="15.75" customHeight="1" x14ac:dyDescent="0.25">
      <c r="B7" s="85" t="s">
        <v>4</v>
      </c>
      <c r="C7" s="273" t="s">
        <v>5</v>
      </c>
      <c r="D7" s="276" t="s">
        <v>37</v>
      </c>
      <c r="E7" s="237" t="s">
        <v>170</v>
      </c>
      <c r="F7" s="237" t="s">
        <v>171</v>
      </c>
      <c r="G7" s="237" t="s">
        <v>172</v>
      </c>
      <c r="H7" s="237" t="s">
        <v>220</v>
      </c>
      <c r="I7" s="23"/>
      <c r="J7" s="23"/>
      <c r="K7" s="23"/>
    </row>
    <row r="8" spans="2:11" ht="15.75" thickBot="1" x14ac:dyDescent="0.3">
      <c r="B8" s="87" t="s">
        <v>38</v>
      </c>
      <c r="C8" s="244"/>
      <c r="D8" s="277"/>
      <c r="E8" s="238"/>
      <c r="F8" s="238"/>
      <c r="G8" s="238"/>
      <c r="H8" s="238"/>
      <c r="I8" s="23"/>
      <c r="J8" s="23"/>
      <c r="K8" s="23"/>
    </row>
    <row r="9" spans="2:11" s="23" customFormat="1" ht="12.75" x14ac:dyDescent="0.2">
      <c r="B9" s="84" t="s">
        <v>39</v>
      </c>
      <c r="C9" s="21">
        <v>27697</v>
      </c>
      <c r="D9" s="7"/>
      <c r="E9" s="33">
        <f>D9*12</f>
        <v>0</v>
      </c>
      <c r="F9" s="33">
        <f>(E9*$F$47)+E9</f>
        <v>0</v>
      </c>
      <c r="G9" s="33">
        <f>(F9*$G$47)+F9</f>
        <v>0</v>
      </c>
      <c r="H9" s="73">
        <f>E9+F9+G9</f>
        <v>0</v>
      </c>
    </row>
    <row r="10" spans="2:11" s="23" customFormat="1" ht="12.75" x14ac:dyDescent="0.2">
      <c r="B10" s="60" t="s">
        <v>40</v>
      </c>
      <c r="C10" s="24">
        <v>3351</v>
      </c>
      <c r="D10" s="7"/>
      <c r="E10" s="33">
        <f t="shared" ref="E10:E11" si="0">D10*12</f>
        <v>0</v>
      </c>
      <c r="F10" s="33">
        <f>(E10*$F$47)+E10</f>
        <v>0</v>
      </c>
      <c r="G10" s="33">
        <f>(F10*$G$47)+F10</f>
        <v>0</v>
      </c>
      <c r="H10" s="73">
        <f t="shared" ref="H10:H11" si="1">E10+F10+G10</f>
        <v>0</v>
      </c>
    </row>
    <row r="11" spans="2:11" s="23" customFormat="1" ht="13.5" thickBot="1" x14ac:dyDescent="0.25">
      <c r="B11" s="69" t="s">
        <v>41</v>
      </c>
      <c r="C11" s="70">
        <v>3284</v>
      </c>
      <c r="D11" s="111"/>
      <c r="E11" s="33">
        <f t="shared" si="0"/>
        <v>0</v>
      </c>
      <c r="F11" s="33">
        <f>(E11*$F$47)+E11</f>
        <v>0</v>
      </c>
      <c r="G11" s="33">
        <f>(F11*$G$47)+F11</f>
        <v>0</v>
      </c>
      <c r="H11" s="73">
        <f t="shared" si="1"/>
        <v>0</v>
      </c>
    </row>
    <row r="12" spans="2:11" ht="15.75" thickBot="1" x14ac:dyDescent="0.3">
      <c r="B12" s="90" t="s">
        <v>14</v>
      </c>
      <c r="C12" s="91">
        <f t="shared" ref="C12:D12" si="2">SUM(C9:C11)</f>
        <v>34332</v>
      </c>
      <c r="D12" s="97">
        <f t="shared" si="2"/>
        <v>0</v>
      </c>
      <c r="E12" s="97">
        <f>SUM(E9:E11)</f>
        <v>0</v>
      </c>
      <c r="F12" s="97">
        <f>SUM(F9:F11)</f>
        <v>0</v>
      </c>
      <c r="G12" s="98">
        <f>SUM(G9:G11)</f>
        <v>0</v>
      </c>
      <c r="H12" s="97">
        <f>SUM(H9:H11)</f>
        <v>0</v>
      </c>
    </row>
    <row r="13" spans="2:11" ht="15.75" customHeight="1" thickBot="1" x14ac:dyDescent="0.3">
      <c r="I13" s="23"/>
      <c r="J13" s="23"/>
      <c r="K13" s="23"/>
    </row>
    <row r="14" spans="2:11" ht="15.75" customHeight="1" thickBot="1" x14ac:dyDescent="0.3">
      <c r="B14" s="260" t="s">
        <v>22</v>
      </c>
      <c r="C14" s="261"/>
      <c r="D14" s="261"/>
      <c r="E14" s="261"/>
      <c r="F14" s="261"/>
      <c r="G14" s="261"/>
      <c r="H14" s="262"/>
      <c r="I14" s="23"/>
      <c r="J14" s="23"/>
      <c r="K14" s="23"/>
    </row>
    <row r="15" spans="2:11" ht="15" customHeight="1" x14ac:dyDescent="0.25">
      <c r="B15" s="95" t="s">
        <v>4</v>
      </c>
      <c r="C15" s="273" t="s">
        <v>5</v>
      </c>
      <c r="D15" s="276" t="s">
        <v>37</v>
      </c>
      <c r="E15" s="237" t="s">
        <v>170</v>
      </c>
      <c r="F15" s="237" t="s">
        <v>171</v>
      </c>
      <c r="G15" s="237" t="s">
        <v>172</v>
      </c>
      <c r="H15" s="237" t="s">
        <v>220</v>
      </c>
      <c r="I15" s="23"/>
      <c r="J15" s="23"/>
      <c r="K15" s="23"/>
    </row>
    <row r="16" spans="2:11" ht="15.75" thickBot="1" x14ac:dyDescent="0.3">
      <c r="B16" s="96" t="s">
        <v>38</v>
      </c>
      <c r="C16" s="244"/>
      <c r="D16" s="277"/>
      <c r="E16" s="238"/>
      <c r="F16" s="238"/>
      <c r="G16" s="238"/>
      <c r="H16" s="238"/>
      <c r="I16" s="23"/>
      <c r="J16" s="23"/>
      <c r="K16" s="23"/>
    </row>
    <row r="17" spans="2:11" s="23" customFormat="1" ht="12.75" x14ac:dyDescent="0.2">
      <c r="B17" s="84" t="s">
        <v>42</v>
      </c>
      <c r="C17" s="21">
        <v>4760</v>
      </c>
      <c r="D17" s="7"/>
      <c r="E17" s="55">
        <f>D17*12</f>
        <v>0</v>
      </c>
      <c r="F17" s="55">
        <f t="shared" ref="F17:F24" si="3">(E17*$F$47)+E17</f>
        <v>0</v>
      </c>
      <c r="G17" s="55">
        <f t="shared" ref="G17:G24" si="4">(F17*$G$47)+F17</f>
        <v>0</v>
      </c>
      <c r="H17" s="62">
        <f>E17+F17+G17</f>
        <v>0</v>
      </c>
    </row>
    <row r="18" spans="2:11" s="23" customFormat="1" ht="12.75" x14ac:dyDescent="0.2">
      <c r="B18" s="60" t="s">
        <v>43</v>
      </c>
      <c r="C18" s="24">
        <v>2904</v>
      </c>
      <c r="D18" s="7"/>
      <c r="E18" s="55">
        <f t="shared" ref="E18:E24" si="5">D18*12</f>
        <v>0</v>
      </c>
      <c r="F18" s="55">
        <f t="shared" si="3"/>
        <v>0</v>
      </c>
      <c r="G18" s="55">
        <f t="shared" si="4"/>
        <v>0</v>
      </c>
      <c r="H18" s="62">
        <f t="shared" ref="H18:H24" si="6">E18+F18+G18</f>
        <v>0</v>
      </c>
    </row>
    <row r="19" spans="2:11" s="23" customFormat="1" ht="12.75" x14ac:dyDescent="0.2">
      <c r="B19" s="60" t="s">
        <v>44</v>
      </c>
      <c r="C19" s="24">
        <v>1200</v>
      </c>
      <c r="D19" s="7"/>
      <c r="E19" s="55">
        <f t="shared" si="5"/>
        <v>0</v>
      </c>
      <c r="F19" s="55">
        <f t="shared" si="3"/>
        <v>0</v>
      </c>
      <c r="G19" s="55">
        <f t="shared" si="4"/>
        <v>0</v>
      </c>
      <c r="H19" s="62">
        <f t="shared" si="6"/>
        <v>0</v>
      </c>
    </row>
    <row r="20" spans="2:11" s="23" customFormat="1" ht="12.75" x14ac:dyDescent="0.2">
      <c r="B20" s="60" t="s">
        <v>45</v>
      </c>
      <c r="C20" s="24">
        <v>3063</v>
      </c>
      <c r="D20" s="7"/>
      <c r="E20" s="55">
        <f t="shared" si="5"/>
        <v>0</v>
      </c>
      <c r="F20" s="55">
        <f t="shared" si="3"/>
        <v>0</v>
      </c>
      <c r="G20" s="55">
        <f t="shared" si="4"/>
        <v>0</v>
      </c>
      <c r="H20" s="62">
        <f t="shared" si="6"/>
        <v>0</v>
      </c>
    </row>
    <row r="21" spans="2:11" s="23" customFormat="1" ht="12.75" x14ac:dyDescent="0.2">
      <c r="B21" s="60" t="s">
        <v>46</v>
      </c>
      <c r="C21" s="24">
        <v>814</v>
      </c>
      <c r="D21" s="7"/>
      <c r="E21" s="55">
        <f t="shared" si="5"/>
        <v>0</v>
      </c>
      <c r="F21" s="55">
        <f t="shared" si="3"/>
        <v>0</v>
      </c>
      <c r="G21" s="55">
        <f t="shared" si="4"/>
        <v>0</v>
      </c>
      <c r="H21" s="62">
        <f t="shared" si="6"/>
        <v>0</v>
      </c>
    </row>
    <row r="22" spans="2:11" s="23" customFormat="1" ht="12.75" x14ac:dyDescent="0.2">
      <c r="B22" s="60" t="s">
        <v>47</v>
      </c>
      <c r="C22" s="24">
        <v>3130</v>
      </c>
      <c r="D22" s="7"/>
      <c r="E22" s="55">
        <f t="shared" si="5"/>
        <v>0</v>
      </c>
      <c r="F22" s="55">
        <f t="shared" si="3"/>
        <v>0</v>
      </c>
      <c r="G22" s="55">
        <f t="shared" si="4"/>
        <v>0</v>
      </c>
      <c r="H22" s="62">
        <f t="shared" si="6"/>
        <v>0</v>
      </c>
    </row>
    <row r="23" spans="2:11" s="23" customFormat="1" ht="12.75" x14ac:dyDescent="0.2">
      <c r="B23" s="60" t="s">
        <v>48</v>
      </c>
      <c r="C23" s="24">
        <v>1922</v>
      </c>
      <c r="D23" s="7"/>
      <c r="E23" s="55">
        <f t="shared" si="5"/>
        <v>0</v>
      </c>
      <c r="F23" s="55">
        <f t="shared" si="3"/>
        <v>0</v>
      </c>
      <c r="G23" s="55">
        <f t="shared" si="4"/>
        <v>0</v>
      </c>
      <c r="H23" s="62">
        <f t="shared" si="6"/>
        <v>0</v>
      </c>
    </row>
    <row r="24" spans="2:11" s="23" customFormat="1" ht="13.5" thickBot="1" x14ac:dyDescent="0.25">
      <c r="B24" s="69" t="s">
        <v>49</v>
      </c>
      <c r="C24" s="70">
        <v>250</v>
      </c>
      <c r="D24" s="111"/>
      <c r="E24" s="89">
        <f t="shared" si="5"/>
        <v>0</v>
      </c>
      <c r="F24" s="89">
        <f t="shared" si="3"/>
        <v>0</v>
      </c>
      <c r="G24" s="89">
        <f t="shared" si="4"/>
        <v>0</v>
      </c>
      <c r="H24" s="62">
        <f t="shared" si="6"/>
        <v>0</v>
      </c>
    </row>
    <row r="25" spans="2:11" ht="15.75" thickBot="1" x14ac:dyDescent="0.3">
      <c r="B25" s="90" t="s">
        <v>14</v>
      </c>
      <c r="C25" s="91">
        <f t="shared" ref="C25:D25" si="7">SUM(C17:C24)</f>
        <v>18043</v>
      </c>
      <c r="D25" s="164">
        <f t="shared" si="7"/>
        <v>0</v>
      </c>
      <c r="E25" s="97">
        <f t="shared" ref="E25:G25" si="8">SUM(E17:E24)</f>
        <v>0</v>
      </c>
      <c r="F25" s="97">
        <f t="shared" si="8"/>
        <v>0</v>
      </c>
      <c r="G25" s="97">
        <f t="shared" si="8"/>
        <v>0</v>
      </c>
      <c r="H25" s="99">
        <f>SUM(H17:H24)</f>
        <v>0</v>
      </c>
    </row>
    <row r="26" spans="2:11" ht="15.75" thickBot="1" x14ac:dyDescent="0.3">
      <c r="I26" s="23"/>
      <c r="J26" s="23"/>
      <c r="K26" s="23"/>
    </row>
    <row r="27" spans="2:11" ht="16.5" thickBot="1" x14ac:dyDescent="0.3">
      <c r="B27" s="260" t="s">
        <v>3</v>
      </c>
      <c r="C27" s="261"/>
      <c r="D27" s="261"/>
      <c r="E27" s="261"/>
      <c r="F27" s="261"/>
      <c r="G27" s="261"/>
      <c r="H27" s="262"/>
      <c r="I27" s="23"/>
      <c r="J27" s="23"/>
      <c r="K27" s="23"/>
    </row>
    <row r="28" spans="2:11" ht="20.25" customHeight="1" x14ac:dyDescent="0.25">
      <c r="B28" s="114" t="s">
        <v>4</v>
      </c>
      <c r="C28" s="273" t="s">
        <v>5</v>
      </c>
      <c r="D28" s="276" t="s">
        <v>37</v>
      </c>
      <c r="E28" s="237" t="s">
        <v>170</v>
      </c>
      <c r="F28" s="237" t="s">
        <v>171</v>
      </c>
      <c r="G28" s="237" t="s">
        <v>172</v>
      </c>
      <c r="H28" s="237" t="s">
        <v>220</v>
      </c>
      <c r="I28" s="23"/>
      <c r="J28" s="23"/>
      <c r="K28" s="23"/>
    </row>
    <row r="29" spans="2:11" ht="15.75" thickBot="1" x14ac:dyDescent="0.3">
      <c r="B29" s="96" t="s">
        <v>76</v>
      </c>
      <c r="C29" s="244"/>
      <c r="D29" s="277"/>
      <c r="E29" s="238"/>
      <c r="F29" s="238"/>
      <c r="G29" s="238"/>
      <c r="H29" s="238"/>
      <c r="I29" s="23"/>
      <c r="J29" s="23"/>
      <c r="K29" s="23"/>
    </row>
    <row r="30" spans="2:11" ht="15" customHeight="1" thickBot="1" x14ac:dyDescent="0.3">
      <c r="B30" s="113" t="s">
        <v>154</v>
      </c>
      <c r="C30" s="24">
        <v>112</v>
      </c>
      <c r="D30" s="115"/>
      <c r="E30" s="116">
        <f>D30*12</f>
        <v>0</v>
      </c>
      <c r="F30" s="116">
        <f>(E30*$F$47)+E30</f>
        <v>0</v>
      </c>
      <c r="G30" s="116">
        <f>(F30*$G$47)+F30</f>
        <v>0</v>
      </c>
      <c r="H30" s="117">
        <f>E30+F30+G30</f>
        <v>0</v>
      </c>
      <c r="I30" s="23"/>
      <c r="J30" s="23"/>
      <c r="K30" s="23"/>
    </row>
    <row r="31" spans="2:11" ht="15.75" thickBot="1" x14ac:dyDescent="0.3">
      <c r="B31" s="90" t="s">
        <v>14</v>
      </c>
      <c r="C31" s="91">
        <f t="shared" ref="C31:G31" si="9">SUM(C30)</f>
        <v>112</v>
      </c>
      <c r="D31" s="164">
        <f t="shared" si="9"/>
        <v>0</v>
      </c>
      <c r="E31" s="97">
        <f t="shared" si="9"/>
        <v>0</v>
      </c>
      <c r="F31" s="97">
        <f t="shared" si="9"/>
        <v>0</v>
      </c>
      <c r="G31" s="97">
        <f t="shared" si="9"/>
        <v>0</v>
      </c>
      <c r="H31" s="99">
        <f>SUM(H30:H30)</f>
        <v>0</v>
      </c>
      <c r="I31" s="23"/>
      <c r="J31" s="23"/>
      <c r="K31" s="23"/>
    </row>
    <row r="32" spans="2:11" s="23" customFormat="1" ht="13.5" thickBot="1" x14ac:dyDescent="0.25"/>
    <row r="33" spans="2:11" s="23" customFormat="1" ht="16.5" thickBot="1" x14ac:dyDescent="0.25">
      <c r="B33" s="260" t="s">
        <v>22</v>
      </c>
      <c r="C33" s="261"/>
      <c r="D33" s="261"/>
      <c r="E33" s="261"/>
      <c r="F33" s="261"/>
      <c r="G33" s="261"/>
      <c r="H33" s="262"/>
    </row>
    <row r="34" spans="2:11" s="23" customFormat="1" ht="12.75" customHeight="1" x14ac:dyDescent="0.2">
      <c r="B34" s="118" t="s">
        <v>4</v>
      </c>
      <c r="C34" s="273" t="s">
        <v>5</v>
      </c>
      <c r="D34" s="276" t="s">
        <v>75</v>
      </c>
      <c r="E34" s="237" t="s">
        <v>170</v>
      </c>
      <c r="F34" s="237" t="s">
        <v>171</v>
      </c>
      <c r="G34" s="237" t="s">
        <v>172</v>
      </c>
      <c r="H34" s="237" t="s">
        <v>220</v>
      </c>
    </row>
    <row r="35" spans="2:11" s="23" customFormat="1" ht="13.5" thickBot="1" x14ac:dyDescent="0.25">
      <c r="B35" s="20" t="s">
        <v>76</v>
      </c>
      <c r="C35" s="244"/>
      <c r="D35" s="277"/>
      <c r="E35" s="238"/>
      <c r="F35" s="238"/>
      <c r="G35" s="238"/>
      <c r="H35" s="238"/>
    </row>
    <row r="36" spans="2:11" s="23" customFormat="1" ht="12.75" x14ac:dyDescent="0.2">
      <c r="B36" s="52" t="s">
        <v>77</v>
      </c>
      <c r="C36" s="9">
        <v>46</v>
      </c>
      <c r="D36" s="25"/>
      <c r="E36" s="33">
        <f>D36*12</f>
        <v>0</v>
      </c>
      <c r="F36" s="33">
        <f>(E36*$F$47)+E36</f>
        <v>0</v>
      </c>
      <c r="G36" s="33">
        <f>(F36*$G$47)+F36</f>
        <v>0</v>
      </c>
      <c r="H36" s="75">
        <f>E36+F36+G36</f>
        <v>0</v>
      </c>
    </row>
    <row r="37" spans="2:11" x14ac:dyDescent="0.25">
      <c r="B37" s="53" t="s">
        <v>78</v>
      </c>
      <c r="C37" s="9">
        <v>2787</v>
      </c>
      <c r="D37" s="25"/>
      <c r="E37" s="33">
        <f t="shared" ref="E37:E42" si="10">D37*12</f>
        <v>0</v>
      </c>
      <c r="F37" s="33">
        <f t="shared" ref="F37:F42" si="11">(E37*$F$47)+E37</f>
        <v>0</v>
      </c>
      <c r="G37" s="33">
        <f t="shared" ref="G37:G42" si="12">(F37*$G$47)+F37</f>
        <v>0</v>
      </c>
      <c r="H37" s="75">
        <f t="shared" ref="H37:H42" si="13">E37+F37+G37</f>
        <v>0</v>
      </c>
      <c r="I37" s="23"/>
      <c r="J37" s="23"/>
      <c r="K37" s="23"/>
    </row>
    <row r="38" spans="2:11" x14ac:dyDescent="0.25">
      <c r="B38" s="53" t="s">
        <v>79</v>
      </c>
      <c r="C38" s="9">
        <v>1948</v>
      </c>
      <c r="D38" s="25"/>
      <c r="E38" s="33">
        <f t="shared" si="10"/>
        <v>0</v>
      </c>
      <c r="F38" s="33">
        <f t="shared" si="11"/>
        <v>0</v>
      </c>
      <c r="G38" s="33">
        <f t="shared" si="12"/>
        <v>0</v>
      </c>
      <c r="H38" s="75">
        <f t="shared" si="13"/>
        <v>0</v>
      </c>
      <c r="I38" s="23"/>
      <c r="J38" s="23"/>
      <c r="K38" s="23"/>
    </row>
    <row r="39" spans="2:11" x14ac:dyDescent="0.25">
      <c r="B39" s="53" t="s">
        <v>80</v>
      </c>
      <c r="C39" s="9">
        <v>2875</v>
      </c>
      <c r="D39" s="25"/>
      <c r="E39" s="33">
        <f>D39*12</f>
        <v>0</v>
      </c>
      <c r="F39" s="33">
        <f>(E39*$F$47)+E39</f>
        <v>0</v>
      </c>
      <c r="G39" s="33">
        <f t="shared" si="12"/>
        <v>0</v>
      </c>
      <c r="H39" s="75">
        <f>E39+F39+G39</f>
        <v>0</v>
      </c>
      <c r="I39" s="23"/>
      <c r="J39" s="23"/>
      <c r="K39" s="23"/>
    </row>
    <row r="40" spans="2:11" ht="26.25" x14ac:dyDescent="0.25">
      <c r="B40" s="53" t="s">
        <v>81</v>
      </c>
      <c r="C40" s="9">
        <v>320</v>
      </c>
      <c r="D40" s="25"/>
      <c r="E40" s="33">
        <f t="shared" si="10"/>
        <v>0</v>
      </c>
      <c r="F40" s="33">
        <f t="shared" si="11"/>
        <v>0</v>
      </c>
      <c r="G40" s="33">
        <f t="shared" si="12"/>
        <v>0</v>
      </c>
      <c r="H40" s="75">
        <f>E40+F40+G40</f>
        <v>0</v>
      </c>
      <c r="I40" s="23"/>
      <c r="J40" s="23"/>
      <c r="K40" s="23"/>
    </row>
    <row r="41" spans="2:11" ht="26.25" x14ac:dyDescent="0.25">
      <c r="B41" s="53" t="s">
        <v>82</v>
      </c>
      <c r="C41" s="9">
        <v>1100</v>
      </c>
      <c r="D41" s="25"/>
      <c r="E41" s="33">
        <f t="shared" si="10"/>
        <v>0</v>
      </c>
      <c r="F41" s="33">
        <f t="shared" si="11"/>
        <v>0</v>
      </c>
      <c r="G41" s="33">
        <f t="shared" si="12"/>
        <v>0</v>
      </c>
      <c r="H41" s="75">
        <f t="shared" si="13"/>
        <v>0</v>
      </c>
      <c r="I41" s="23"/>
      <c r="J41" s="23"/>
      <c r="K41" s="23"/>
    </row>
    <row r="42" spans="2:11" s="23" customFormat="1" ht="33.75" customHeight="1" thickBot="1" x14ac:dyDescent="0.3">
      <c r="B42" s="54" t="s">
        <v>83</v>
      </c>
      <c r="C42" s="88">
        <v>1500</v>
      </c>
      <c r="D42" s="71"/>
      <c r="E42" s="83">
        <f t="shared" si="10"/>
        <v>0</v>
      </c>
      <c r="F42" s="83">
        <f t="shared" si="11"/>
        <v>0</v>
      </c>
      <c r="G42" s="83">
        <f t="shared" si="12"/>
        <v>0</v>
      </c>
      <c r="H42" s="75">
        <f t="shared" si="13"/>
        <v>0</v>
      </c>
      <c r="I42"/>
      <c r="J42"/>
      <c r="K42"/>
    </row>
    <row r="43" spans="2:11" s="23" customFormat="1" ht="15.75" thickBot="1" x14ac:dyDescent="0.3">
      <c r="B43" s="10" t="s">
        <v>14</v>
      </c>
      <c r="C43" s="79">
        <f t="shared" ref="C43:G43" si="14">SUM(C36:C42)</f>
        <v>10576</v>
      </c>
      <c r="D43" s="97">
        <f t="shared" si="14"/>
        <v>0</v>
      </c>
      <c r="E43" s="97">
        <f t="shared" si="14"/>
        <v>0</v>
      </c>
      <c r="F43" s="97">
        <f t="shared" si="14"/>
        <v>0</v>
      </c>
      <c r="G43" s="97">
        <f t="shared" si="14"/>
        <v>0</v>
      </c>
      <c r="H43" s="99">
        <f>SUM(H36:H42)</f>
        <v>0</v>
      </c>
      <c r="I43"/>
      <c r="J43"/>
      <c r="K43"/>
    </row>
    <row r="44" spans="2:11" s="23" customFormat="1" ht="15.75" customHeight="1" thickBot="1" x14ac:dyDescent="0.3">
      <c r="B44" s="263" t="s">
        <v>181</v>
      </c>
      <c r="C44" s="264"/>
      <c r="D44" s="264"/>
      <c r="E44" s="264"/>
      <c r="F44" s="264"/>
      <c r="G44" s="275"/>
      <c r="H44" s="151">
        <f>H12+H25+H31+H43</f>
        <v>0</v>
      </c>
      <c r="I44"/>
      <c r="J44"/>
      <c r="K44"/>
    </row>
    <row r="45" spans="2:11" s="23" customFormat="1" ht="15.75" thickBot="1" x14ac:dyDescent="0.3">
      <c r="I45"/>
      <c r="J45"/>
      <c r="K45"/>
    </row>
    <row r="46" spans="2:11" s="23" customFormat="1" ht="15.75" x14ac:dyDescent="0.25">
      <c r="B46" s="64" t="s">
        <v>28</v>
      </c>
      <c r="C46" s="65"/>
      <c r="D46" s="65"/>
      <c r="E46" s="66"/>
      <c r="F46" s="67" t="s">
        <v>29</v>
      </c>
      <c r="G46" s="68" t="s">
        <v>30</v>
      </c>
      <c r="H46"/>
      <c r="I46"/>
      <c r="J46"/>
      <c r="K46"/>
    </row>
    <row r="47" spans="2:11" s="23" customFormat="1" ht="15.75" thickBot="1" x14ac:dyDescent="0.3">
      <c r="B47" s="102" t="s">
        <v>31</v>
      </c>
      <c r="C47" s="119"/>
      <c r="D47" s="119"/>
      <c r="E47" s="120"/>
      <c r="F47" s="92"/>
      <c r="G47" s="93"/>
      <c r="H47" s="45"/>
      <c r="I47" s="45"/>
      <c r="J47" s="45"/>
      <c r="K47"/>
    </row>
    <row r="48" spans="2:11" s="23" customFormat="1" ht="15.75" thickBot="1" x14ac:dyDescent="0.3">
      <c r="B48"/>
      <c r="C48"/>
      <c r="D48"/>
      <c r="E48"/>
      <c r="F48"/>
      <c r="G48"/>
      <c r="H48"/>
      <c r="I48"/>
      <c r="J48"/>
      <c r="K48"/>
    </row>
    <row r="49" spans="2:11" s="23" customFormat="1" ht="19.5" thickBot="1" x14ac:dyDescent="0.35">
      <c r="B49" s="240" t="s">
        <v>168</v>
      </c>
      <c r="C49" s="241"/>
      <c r="D49" s="242"/>
      <c r="E49"/>
      <c r="F49"/>
      <c r="G49"/>
      <c r="H49"/>
      <c r="I49"/>
      <c r="J49"/>
      <c r="K49"/>
    </row>
    <row r="50" spans="2:11" s="23" customFormat="1" x14ac:dyDescent="0.25">
      <c r="B50" s="43" t="s">
        <v>32</v>
      </c>
      <c r="C50" s="27" t="s">
        <v>33</v>
      </c>
      <c r="D50" s="27" t="s">
        <v>34</v>
      </c>
      <c r="E50"/>
      <c r="F50"/>
      <c r="G50"/>
      <c r="H50"/>
      <c r="I50"/>
      <c r="J50"/>
      <c r="K50"/>
    </row>
    <row r="51" spans="2:11" s="23" customFormat="1" x14ac:dyDescent="0.25">
      <c r="B51" s="19" t="s">
        <v>35</v>
      </c>
      <c r="C51" s="15">
        <v>1</v>
      </c>
      <c r="D51" s="103"/>
      <c r="E51"/>
      <c r="F51"/>
      <c r="G51"/>
      <c r="H51"/>
      <c r="I51"/>
      <c r="J51"/>
      <c r="K51"/>
    </row>
    <row r="52" spans="2:11" s="23" customFormat="1" x14ac:dyDescent="0.25">
      <c r="B52" s="19" t="s">
        <v>36</v>
      </c>
      <c r="C52" s="15">
        <v>1</v>
      </c>
      <c r="D52" s="103"/>
      <c r="E52"/>
      <c r="F52"/>
      <c r="G52"/>
      <c r="H52"/>
      <c r="I52"/>
      <c r="J52"/>
      <c r="K52"/>
    </row>
    <row r="53" spans="2:11" s="23" customFormat="1" ht="12.75" x14ac:dyDescent="0.2">
      <c r="B53" s="19" t="s">
        <v>219</v>
      </c>
      <c r="C53" s="19">
        <v>1</v>
      </c>
      <c r="D53" s="103"/>
    </row>
    <row r="54" spans="2:11" s="23" customFormat="1" ht="15" customHeight="1" x14ac:dyDescent="0.2"/>
    <row r="57" spans="2:11" x14ac:dyDescent="0.25">
      <c r="B57" s="179" t="s">
        <v>218</v>
      </c>
      <c r="C57" s="180"/>
      <c r="D57" s="180"/>
      <c r="E57" s="180"/>
      <c r="F57" s="180"/>
    </row>
    <row r="58" spans="2:11" x14ac:dyDescent="0.25">
      <c r="B58" s="180"/>
      <c r="C58" s="180"/>
      <c r="D58" s="180"/>
      <c r="E58" s="180"/>
      <c r="F58" s="180"/>
    </row>
    <row r="59" spans="2:11" x14ac:dyDescent="0.25">
      <c r="B59" s="181"/>
      <c r="C59" s="180"/>
      <c r="D59" s="180"/>
      <c r="E59" s="180"/>
      <c r="F59" s="182"/>
    </row>
    <row r="60" spans="2:11" ht="24.75" customHeight="1" x14ac:dyDescent="0.25">
      <c r="B60" s="180"/>
      <c r="C60" s="180"/>
      <c r="D60" s="180"/>
      <c r="E60" s="180"/>
      <c r="F60" s="180"/>
    </row>
    <row r="61" spans="2:11" x14ac:dyDescent="0.25">
      <c r="B61" s="203"/>
      <c r="C61" s="204"/>
      <c r="F61" s="203"/>
      <c r="G61" s="205"/>
    </row>
    <row r="62" spans="2:11" ht="15.75" x14ac:dyDescent="0.25">
      <c r="B62" s="236" t="s">
        <v>231</v>
      </c>
      <c r="C62" s="236"/>
      <c r="F62" s="236" t="s">
        <v>232</v>
      </c>
      <c r="G62" s="236"/>
    </row>
    <row r="63" spans="2:11" ht="15.75" x14ac:dyDescent="0.25">
      <c r="B63" s="206"/>
      <c r="C63" s="206"/>
      <c r="F63" s="206"/>
    </row>
    <row r="64" spans="2:11" ht="15.75" x14ac:dyDescent="0.25">
      <c r="B64" s="206"/>
      <c r="C64" s="206"/>
      <c r="F64" s="206"/>
    </row>
    <row r="65" spans="2:7" ht="15.75" x14ac:dyDescent="0.25">
      <c r="B65" s="203"/>
      <c r="C65" s="206"/>
      <c r="F65" s="203"/>
      <c r="G65" s="203"/>
    </row>
    <row r="66" spans="2:7" ht="15.75" x14ac:dyDescent="0.25">
      <c r="B66" s="206" t="s">
        <v>233</v>
      </c>
      <c r="C66" s="206"/>
      <c r="F66" s="236" t="s">
        <v>234</v>
      </c>
      <c r="G66" s="236"/>
    </row>
  </sheetData>
  <mergeCells count="36">
    <mergeCell ref="C2:H2"/>
    <mergeCell ref="C3:H3"/>
    <mergeCell ref="H15:H16"/>
    <mergeCell ref="C15:C16"/>
    <mergeCell ref="D15:D16"/>
    <mergeCell ref="E15:E16"/>
    <mergeCell ref="F15:F16"/>
    <mergeCell ref="G15:G16"/>
    <mergeCell ref="C4:H4"/>
    <mergeCell ref="B14:H14"/>
    <mergeCell ref="C7:C8"/>
    <mergeCell ref="D7:D8"/>
    <mergeCell ref="E7:E8"/>
    <mergeCell ref="F7:F8"/>
    <mergeCell ref="G7:G8"/>
    <mergeCell ref="G28:G29"/>
    <mergeCell ref="H7:H8"/>
    <mergeCell ref="B6:H6"/>
    <mergeCell ref="B27:H27"/>
    <mergeCell ref="H28:H29"/>
    <mergeCell ref="F66:G66"/>
    <mergeCell ref="B62:C62"/>
    <mergeCell ref="C34:C35"/>
    <mergeCell ref="D34:D35"/>
    <mergeCell ref="C28:C29"/>
    <mergeCell ref="D28:D29"/>
    <mergeCell ref="B33:H33"/>
    <mergeCell ref="B49:D49"/>
    <mergeCell ref="E34:E35"/>
    <mergeCell ref="F34:F35"/>
    <mergeCell ref="G34:G35"/>
    <mergeCell ref="H34:H35"/>
    <mergeCell ref="B44:G44"/>
    <mergeCell ref="F62:G62"/>
    <mergeCell ref="E28:E29"/>
    <mergeCell ref="F28:F29"/>
  </mergeCells>
  <pageMargins left="0.7" right="0.7" top="0.75" bottom="0.75" header="0.3" footer="0.3"/>
  <pageSetup paperSize="9" scale="4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70"/>
  <sheetViews>
    <sheetView showGridLines="0" zoomScaleNormal="100" workbookViewId="0">
      <selection activeCell="C2" sqref="C2:H2"/>
    </sheetView>
  </sheetViews>
  <sheetFormatPr defaultRowHeight="15" x14ac:dyDescent="0.25"/>
  <cols>
    <col min="2" max="2" width="51.7109375" customWidth="1"/>
    <col min="3" max="3" width="11" customWidth="1"/>
    <col min="4" max="4" width="20.5703125" customWidth="1"/>
    <col min="5" max="5" width="20.7109375" customWidth="1"/>
    <col min="6" max="6" width="19.140625" customWidth="1"/>
    <col min="7" max="10" width="21.140625" customWidth="1"/>
    <col min="11" max="11" width="24" customWidth="1"/>
  </cols>
  <sheetData>
    <row r="1" spans="2:11" ht="15.75" thickBot="1" x14ac:dyDescent="0.3"/>
    <row r="2" spans="2:11" ht="17.25" customHeight="1" thickBot="1" x14ac:dyDescent="0.3">
      <c r="B2" s="121" t="s">
        <v>0</v>
      </c>
      <c r="C2" s="247" t="s">
        <v>217</v>
      </c>
      <c r="D2" s="248"/>
      <c r="E2" s="248"/>
      <c r="F2" s="248"/>
      <c r="G2" s="248"/>
      <c r="H2" s="249"/>
      <c r="I2" s="8"/>
      <c r="J2" s="8"/>
      <c r="K2" s="8"/>
    </row>
    <row r="3" spans="2:11" ht="57.75" customHeight="1" thickBot="1" x14ac:dyDescent="0.3">
      <c r="B3" s="86" t="s">
        <v>1</v>
      </c>
      <c r="C3" s="247" t="s">
        <v>227</v>
      </c>
      <c r="D3" s="248"/>
      <c r="E3" s="248"/>
      <c r="F3" s="248"/>
      <c r="G3" s="248"/>
      <c r="H3" s="249"/>
      <c r="I3" s="8"/>
      <c r="J3" s="8"/>
      <c r="K3" s="8"/>
    </row>
    <row r="4" spans="2:11" ht="24" customHeight="1" thickBot="1" x14ac:dyDescent="0.3">
      <c r="B4" s="3" t="s">
        <v>2</v>
      </c>
      <c r="C4" s="250" t="str">
        <f>TEXT('Notes to Bidder'!D4,"")</f>
        <v/>
      </c>
      <c r="D4" s="251"/>
      <c r="E4" s="251"/>
      <c r="F4" s="251"/>
      <c r="G4" s="251"/>
      <c r="H4" s="252"/>
      <c r="I4" s="8"/>
      <c r="J4" s="8"/>
      <c r="K4" s="8"/>
    </row>
    <row r="5" spans="2:11" ht="15.75" x14ac:dyDescent="0.25">
      <c r="B5" s="4"/>
      <c r="C5" s="28"/>
      <c r="D5" s="28"/>
      <c r="E5" s="28"/>
      <c r="F5" s="28"/>
      <c r="G5" s="28"/>
      <c r="H5" s="28"/>
    </row>
    <row r="6" spans="2:11" ht="15.75" customHeight="1" thickBot="1" x14ac:dyDescent="0.3"/>
    <row r="7" spans="2:11" ht="20.25" customHeight="1" thickBot="1" x14ac:dyDescent="0.3">
      <c r="B7" s="260" t="s">
        <v>22</v>
      </c>
      <c r="C7" s="261"/>
      <c r="D7" s="261"/>
      <c r="E7" s="261"/>
      <c r="F7" s="261"/>
      <c r="G7" s="261"/>
      <c r="H7" s="262"/>
      <c r="I7" s="8"/>
      <c r="J7" s="8"/>
      <c r="K7" s="8"/>
    </row>
    <row r="8" spans="2:11" ht="15.75" customHeight="1" x14ac:dyDescent="0.25">
      <c r="B8" s="85" t="s">
        <v>4</v>
      </c>
      <c r="C8" s="237" t="s">
        <v>5</v>
      </c>
      <c r="D8" s="276" t="s">
        <v>37</v>
      </c>
      <c r="E8" s="237" t="s">
        <v>170</v>
      </c>
      <c r="F8" s="237" t="s">
        <v>171</v>
      </c>
      <c r="G8" s="237" t="s">
        <v>172</v>
      </c>
      <c r="H8" s="237" t="s">
        <v>220</v>
      </c>
      <c r="I8" s="8"/>
      <c r="J8" s="8"/>
      <c r="K8" s="8"/>
    </row>
    <row r="9" spans="2:11" s="8" customFormat="1" ht="15.75" thickBot="1" x14ac:dyDescent="0.3">
      <c r="B9" s="87" t="s">
        <v>136</v>
      </c>
      <c r="C9" s="238"/>
      <c r="D9" s="277"/>
      <c r="E9" s="238"/>
      <c r="F9" s="238"/>
      <c r="G9" s="238"/>
      <c r="H9" s="238"/>
      <c r="I9"/>
      <c r="J9"/>
      <c r="K9"/>
    </row>
    <row r="10" spans="2:11" s="8" customFormat="1" ht="12.75" x14ac:dyDescent="0.2">
      <c r="B10" s="84" t="s">
        <v>137</v>
      </c>
      <c r="C10" s="21">
        <v>23105</v>
      </c>
      <c r="D10" s="22"/>
      <c r="E10" s="55">
        <f>D10*12</f>
        <v>0</v>
      </c>
      <c r="F10" s="55">
        <f>(E10*$E$50)+E10</f>
        <v>0</v>
      </c>
      <c r="G10" s="55">
        <f>(F10*$F$50)+F10</f>
        <v>0</v>
      </c>
      <c r="H10" s="128">
        <f>E10+F10+G10</f>
        <v>0</v>
      </c>
    </row>
    <row r="11" spans="2:11" s="8" customFormat="1" ht="12.75" x14ac:dyDescent="0.2">
      <c r="B11" s="60" t="s">
        <v>138</v>
      </c>
      <c r="C11" s="24">
        <v>997</v>
      </c>
      <c r="D11" s="25"/>
      <c r="E11" s="33">
        <f t="shared" ref="E11:E24" si="0">D11*12</f>
        <v>0</v>
      </c>
      <c r="F11" s="33">
        <f t="shared" ref="F11:F24" si="1">(E11*$E$50)+E11</f>
        <v>0</v>
      </c>
      <c r="G11" s="33">
        <f t="shared" ref="G11:G24" si="2">(F11*$F$50)+F11</f>
        <v>0</v>
      </c>
      <c r="H11" s="128">
        <f t="shared" ref="H11:H24" si="3">E11+F11+G11</f>
        <v>0</v>
      </c>
    </row>
    <row r="12" spans="2:11" s="8" customFormat="1" ht="12.75" x14ac:dyDescent="0.2">
      <c r="B12" s="60" t="s">
        <v>139</v>
      </c>
      <c r="C12" s="24">
        <v>4348</v>
      </c>
      <c r="D12" s="25"/>
      <c r="E12" s="33">
        <f t="shared" si="0"/>
        <v>0</v>
      </c>
      <c r="F12" s="33">
        <f t="shared" si="1"/>
        <v>0</v>
      </c>
      <c r="G12" s="33">
        <f t="shared" si="2"/>
        <v>0</v>
      </c>
      <c r="H12" s="128">
        <f t="shared" si="3"/>
        <v>0</v>
      </c>
    </row>
    <row r="13" spans="2:11" s="8" customFormat="1" ht="12.75" x14ac:dyDescent="0.2">
      <c r="B13" s="60" t="s">
        <v>140</v>
      </c>
      <c r="C13" s="24">
        <v>2420</v>
      </c>
      <c r="D13" s="25"/>
      <c r="E13" s="33">
        <f t="shared" si="0"/>
        <v>0</v>
      </c>
      <c r="F13" s="33">
        <f t="shared" si="1"/>
        <v>0</v>
      </c>
      <c r="G13" s="33">
        <f t="shared" si="2"/>
        <v>0</v>
      </c>
      <c r="H13" s="128">
        <f t="shared" si="3"/>
        <v>0</v>
      </c>
    </row>
    <row r="14" spans="2:11" s="8" customFormat="1" ht="12.75" x14ac:dyDescent="0.2">
      <c r="B14" s="60" t="s">
        <v>141</v>
      </c>
      <c r="C14" s="24">
        <v>1040</v>
      </c>
      <c r="D14" s="25"/>
      <c r="E14" s="33">
        <f t="shared" si="0"/>
        <v>0</v>
      </c>
      <c r="F14" s="33">
        <f t="shared" si="1"/>
        <v>0</v>
      </c>
      <c r="G14" s="33">
        <f t="shared" si="2"/>
        <v>0</v>
      </c>
      <c r="H14" s="128">
        <f t="shared" si="3"/>
        <v>0</v>
      </c>
    </row>
    <row r="15" spans="2:11" s="8" customFormat="1" ht="12.75" x14ac:dyDescent="0.2">
      <c r="B15" s="60" t="s">
        <v>142</v>
      </c>
      <c r="C15" s="24">
        <v>2199</v>
      </c>
      <c r="D15" s="25"/>
      <c r="E15" s="33">
        <f t="shared" si="0"/>
        <v>0</v>
      </c>
      <c r="F15" s="33">
        <f t="shared" si="1"/>
        <v>0</v>
      </c>
      <c r="G15" s="33">
        <f t="shared" si="2"/>
        <v>0</v>
      </c>
      <c r="H15" s="128">
        <f t="shared" si="3"/>
        <v>0</v>
      </c>
    </row>
    <row r="16" spans="2:11" x14ac:dyDescent="0.25">
      <c r="B16" s="60" t="s">
        <v>143</v>
      </c>
      <c r="C16" s="24">
        <v>973</v>
      </c>
      <c r="D16" s="25"/>
      <c r="E16" s="33">
        <f t="shared" si="0"/>
        <v>0</v>
      </c>
      <c r="F16" s="33">
        <f t="shared" si="1"/>
        <v>0</v>
      </c>
      <c r="G16" s="33">
        <f t="shared" si="2"/>
        <v>0</v>
      </c>
      <c r="H16" s="128">
        <f t="shared" si="3"/>
        <v>0</v>
      </c>
    </row>
    <row r="17" spans="2:11" x14ac:dyDescent="0.25">
      <c r="B17" s="60" t="s">
        <v>144</v>
      </c>
      <c r="C17" s="24">
        <v>658</v>
      </c>
      <c r="D17" s="25"/>
      <c r="E17" s="33">
        <f t="shared" si="0"/>
        <v>0</v>
      </c>
      <c r="F17" s="33">
        <f t="shared" si="1"/>
        <v>0</v>
      </c>
      <c r="G17" s="33">
        <f t="shared" si="2"/>
        <v>0</v>
      </c>
      <c r="H17" s="128">
        <f t="shared" si="3"/>
        <v>0</v>
      </c>
    </row>
    <row r="18" spans="2:11" x14ac:dyDescent="0.25">
      <c r="B18" s="60" t="s">
        <v>145</v>
      </c>
      <c r="C18" s="24">
        <v>192</v>
      </c>
      <c r="D18" s="25"/>
      <c r="E18" s="33">
        <f t="shared" si="0"/>
        <v>0</v>
      </c>
      <c r="F18" s="33">
        <f t="shared" si="1"/>
        <v>0</v>
      </c>
      <c r="G18" s="33">
        <f t="shared" si="2"/>
        <v>0</v>
      </c>
      <c r="H18" s="128">
        <f t="shared" si="3"/>
        <v>0</v>
      </c>
    </row>
    <row r="19" spans="2:11" x14ac:dyDescent="0.25">
      <c r="B19" s="60" t="s">
        <v>155</v>
      </c>
      <c r="C19" s="24">
        <v>1100</v>
      </c>
      <c r="D19" s="25"/>
      <c r="E19" s="33">
        <f t="shared" si="0"/>
        <v>0</v>
      </c>
      <c r="F19" s="33">
        <f t="shared" si="1"/>
        <v>0</v>
      </c>
      <c r="G19" s="33">
        <f t="shared" si="2"/>
        <v>0</v>
      </c>
      <c r="H19" s="128">
        <f t="shared" si="3"/>
        <v>0</v>
      </c>
    </row>
    <row r="20" spans="2:11" x14ac:dyDescent="0.25">
      <c r="B20" s="60" t="s">
        <v>146</v>
      </c>
      <c r="C20" s="24">
        <v>10446</v>
      </c>
      <c r="D20" s="25"/>
      <c r="E20" s="33">
        <f t="shared" si="0"/>
        <v>0</v>
      </c>
      <c r="F20" s="33">
        <f t="shared" si="1"/>
        <v>0</v>
      </c>
      <c r="G20" s="33">
        <f t="shared" si="2"/>
        <v>0</v>
      </c>
      <c r="H20" s="128">
        <f t="shared" si="3"/>
        <v>0</v>
      </c>
    </row>
    <row r="21" spans="2:11" x14ac:dyDescent="0.25">
      <c r="B21" s="60" t="s">
        <v>147</v>
      </c>
      <c r="C21" s="24">
        <v>6300</v>
      </c>
      <c r="D21" s="25"/>
      <c r="E21" s="33">
        <f t="shared" si="0"/>
        <v>0</v>
      </c>
      <c r="F21" s="33">
        <f t="shared" si="1"/>
        <v>0</v>
      </c>
      <c r="G21" s="33">
        <f t="shared" si="2"/>
        <v>0</v>
      </c>
      <c r="H21" s="128">
        <f t="shared" si="3"/>
        <v>0</v>
      </c>
    </row>
    <row r="22" spans="2:11" x14ac:dyDescent="0.25">
      <c r="B22" s="60" t="s">
        <v>148</v>
      </c>
      <c r="C22" s="24">
        <v>18244</v>
      </c>
      <c r="D22" s="25"/>
      <c r="E22" s="33">
        <f t="shared" si="0"/>
        <v>0</v>
      </c>
      <c r="F22" s="33">
        <f t="shared" si="1"/>
        <v>0</v>
      </c>
      <c r="G22" s="33">
        <f t="shared" si="2"/>
        <v>0</v>
      </c>
      <c r="H22" s="128">
        <f t="shared" si="3"/>
        <v>0</v>
      </c>
    </row>
    <row r="23" spans="2:11" x14ac:dyDescent="0.25">
      <c r="B23" s="60" t="s">
        <v>156</v>
      </c>
      <c r="C23" s="24">
        <v>30</v>
      </c>
      <c r="D23" s="25"/>
      <c r="E23" s="33">
        <f t="shared" si="0"/>
        <v>0</v>
      </c>
      <c r="F23" s="33">
        <f t="shared" si="1"/>
        <v>0</v>
      </c>
      <c r="G23" s="33">
        <f t="shared" si="2"/>
        <v>0</v>
      </c>
      <c r="H23" s="128">
        <f t="shared" si="3"/>
        <v>0</v>
      </c>
    </row>
    <row r="24" spans="2:11" ht="15.75" thickBot="1" x14ac:dyDescent="0.3">
      <c r="B24" s="69" t="s">
        <v>149</v>
      </c>
      <c r="C24" s="70">
        <v>6000</v>
      </c>
      <c r="D24" s="71"/>
      <c r="E24" s="33">
        <f t="shared" si="0"/>
        <v>0</v>
      </c>
      <c r="F24" s="33">
        <f t="shared" si="1"/>
        <v>0</v>
      </c>
      <c r="G24" s="33">
        <f t="shared" si="2"/>
        <v>0</v>
      </c>
      <c r="H24" s="128">
        <f t="shared" si="3"/>
        <v>0</v>
      </c>
    </row>
    <row r="25" spans="2:11" ht="15.75" thickBot="1" x14ac:dyDescent="0.3">
      <c r="B25" s="108" t="s">
        <v>182</v>
      </c>
      <c r="C25" s="90">
        <f t="shared" ref="C25:G25" si="4">SUM(C10:C24)</f>
        <v>78052</v>
      </c>
      <c r="D25" s="100">
        <f t="shared" si="4"/>
        <v>0</v>
      </c>
      <c r="E25" s="100">
        <f t="shared" si="4"/>
        <v>0</v>
      </c>
      <c r="F25" s="100">
        <f t="shared" si="4"/>
        <v>0</v>
      </c>
      <c r="G25" s="100">
        <f t="shared" si="4"/>
        <v>0</v>
      </c>
      <c r="H25" s="97">
        <f>SUM(H10:H24)</f>
        <v>0</v>
      </c>
    </row>
    <row r="26" spans="2:11" ht="15.75" customHeight="1" thickBot="1" x14ac:dyDescent="0.3">
      <c r="I26" s="23"/>
      <c r="J26" s="23"/>
      <c r="K26" s="23"/>
    </row>
    <row r="27" spans="2:11" ht="15.75" customHeight="1" thickBot="1" x14ac:dyDescent="0.3">
      <c r="B27" s="260" t="s">
        <v>3</v>
      </c>
      <c r="C27" s="261"/>
      <c r="D27" s="261"/>
      <c r="E27" s="261"/>
      <c r="F27" s="261"/>
      <c r="G27" s="261"/>
      <c r="H27" s="262"/>
    </row>
    <row r="28" spans="2:11" ht="15.75" customHeight="1" x14ac:dyDescent="0.25">
      <c r="B28" s="85" t="s">
        <v>4</v>
      </c>
      <c r="C28" s="273" t="s">
        <v>5</v>
      </c>
      <c r="D28" s="237" t="s">
        <v>75</v>
      </c>
      <c r="E28" s="237" t="s">
        <v>170</v>
      </c>
      <c r="F28" s="237" t="s">
        <v>171</v>
      </c>
      <c r="G28" s="237" t="s">
        <v>172</v>
      </c>
      <c r="H28" s="237" t="s">
        <v>220</v>
      </c>
    </row>
    <row r="29" spans="2:11" ht="15.75" customHeight="1" thickBot="1" x14ac:dyDescent="0.3">
      <c r="B29" s="87" t="s">
        <v>161</v>
      </c>
      <c r="C29" s="244"/>
      <c r="D29" s="238"/>
      <c r="E29" s="238"/>
      <c r="F29" s="238"/>
      <c r="G29" s="238"/>
      <c r="H29" s="238"/>
    </row>
    <row r="30" spans="2:11" x14ac:dyDescent="0.25">
      <c r="B30" s="123" t="s">
        <v>163</v>
      </c>
      <c r="C30" s="21">
        <v>6564</v>
      </c>
      <c r="D30" s="22"/>
      <c r="E30" s="55">
        <f>D30*12</f>
        <v>0</v>
      </c>
      <c r="F30" s="55">
        <f>(E30*$E$50)+E30</f>
        <v>0</v>
      </c>
      <c r="G30" s="55">
        <f>(F30*$F$50)+F30</f>
        <v>0</v>
      </c>
      <c r="H30" s="62">
        <f>E30+F30+G30</f>
        <v>0</v>
      </c>
    </row>
    <row r="31" spans="2:11" s="23" customFormat="1" ht="13.5" thickBot="1" x14ac:dyDescent="0.25">
      <c r="B31" s="124" t="s">
        <v>157</v>
      </c>
      <c r="C31" s="70">
        <v>4715</v>
      </c>
      <c r="D31" s="71"/>
      <c r="E31" s="55">
        <f>D31*12</f>
        <v>0</v>
      </c>
      <c r="F31" s="55">
        <f>(E31*$E$50)+E31</f>
        <v>0</v>
      </c>
      <c r="G31" s="55">
        <f>(F31*$F$50)+F31</f>
        <v>0</v>
      </c>
      <c r="H31" s="62">
        <f>E31+F31+G31</f>
        <v>0</v>
      </c>
    </row>
    <row r="32" spans="2:11" s="23" customFormat="1" ht="15.75" thickBot="1" x14ac:dyDescent="0.3">
      <c r="B32" s="10" t="s">
        <v>14</v>
      </c>
      <c r="C32" s="79">
        <f t="shared" ref="C32:G32" si="5">SUM(C30:C31)</f>
        <v>11279</v>
      </c>
      <c r="D32" s="72">
        <f t="shared" si="5"/>
        <v>0</v>
      </c>
      <c r="E32" s="72">
        <f t="shared" si="5"/>
        <v>0</v>
      </c>
      <c r="F32" s="72">
        <f t="shared" si="5"/>
        <v>0</v>
      </c>
      <c r="G32" s="72">
        <f t="shared" si="5"/>
        <v>0</v>
      </c>
      <c r="H32" s="165">
        <f>SUM(H30:H31)</f>
        <v>0</v>
      </c>
      <c r="I32"/>
      <c r="J32"/>
      <c r="K32"/>
    </row>
    <row r="33" spans="2:11" s="31" customFormat="1" ht="15.75" thickBot="1" x14ac:dyDescent="0.3">
      <c r="I33"/>
      <c r="J33"/>
      <c r="K33"/>
    </row>
    <row r="34" spans="2:11" s="23" customFormat="1" ht="16.5" thickBot="1" x14ac:dyDescent="0.3">
      <c r="B34" s="260" t="s">
        <v>22</v>
      </c>
      <c r="C34" s="261"/>
      <c r="D34" s="261"/>
      <c r="E34" s="261"/>
      <c r="F34" s="261"/>
      <c r="G34" s="261"/>
      <c r="H34" s="262"/>
      <c r="I34"/>
      <c r="J34"/>
      <c r="K34"/>
    </row>
    <row r="35" spans="2:11" ht="15" customHeight="1" x14ac:dyDescent="0.25">
      <c r="B35" s="85" t="s">
        <v>4</v>
      </c>
      <c r="C35" s="273" t="s">
        <v>5</v>
      </c>
      <c r="D35" s="237" t="s">
        <v>75</v>
      </c>
      <c r="E35" s="237" t="s">
        <v>170</v>
      </c>
      <c r="F35" s="237" t="s">
        <v>171</v>
      </c>
      <c r="G35" s="237" t="s">
        <v>172</v>
      </c>
      <c r="H35" s="237" t="s">
        <v>220</v>
      </c>
    </row>
    <row r="36" spans="2:11" ht="15.75" thickBot="1" x14ac:dyDescent="0.3">
      <c r="B36" s="87" t="s">
        <v>161</v>
      </c>
      <c r="C36" s="244"/>
      <c r="D36" s="238"/>
      <c r="E36" s="238"/>
      <c r="F36" s="238"/>
      <c r="G36" s="238"/>
      <c r="H36" s="238"/>
      <c r="I36" s="23"/>
      <c r="J36" s="23"/>
      <c r="K36" s="23"/>
    </row>
    <row r="37" spans="2:11" x14ac:dyDescent="0.25">
      <c r="B37" s="123" t="s">
        <v>158</v>
      </c>
      <c r="C37" s="24">
        <v>735</v>
      </c>
      <c r="D37" s="25"/>
      <c r="E37" s="33">
        <f>D37*12</f>
        <v>0</v>
      </c>
      <c r="F37" s="33">
        <f>(E37*$E$50)+E37</f>
        <v>0</v>
      </c>
      <c r="G37" s="33">
        <f>(F37*$F$50)+F37</f>
        <v>0</v>
      </c>
      <c r="H37" s="73">
        <f>E37+F37+G37</f>
        <v>0</v>
      </c>
    </row>
    <row r="38" spans="2:11" s="23" customFormat="1" ht="12.75" x14ac:dyDescent="0.2">
      <c r="B38" s="122" t="s">
        <v>162</v>
      </c>
      <c r="C38" s="24">
        <v>65</v>
      </c>
      <c r="D38" s="25"/>
      <c r="E38" s="33">
        <f t="shared" ref="E38:E43" si="6">D38*12</f>
        <v>0</v>
      </c>
      <c r="F38" s="33">
        <f t="shared" ref="F38:F43" si="7">(E38*$E$50)+E38</f>
        <v>0</v>
      </c>
      <c r="G38" s="33">
        <f t="shared" ref="G38:G43" si="8">(F38*$F$50)+F38</f>
        <v>0</v>
      </c>
      <c r="H38" s="73">
        <f t="shared" ref="H38:H43" si="9">E38+F38+G38</f>
        <v>0</v>
      </c>
    </row>
    <row r="39" spans="2:11" s="23" customFormat="1" ht="25.5" x14ac:dyDescent="0.2">
      <c r="B39" s="125" t="s">
        <v>164</v>
      </c>
      <c r="C39" s="24">
        <v>1500</v>
      </c>
      <c r="D39" s="25"/>
      <c r="E39" s="33">
        <f>D39*12</f>
        <v>0</v>
      </c>
      <c r="F39" s="33">
        <f t="shared" si="7"/>
        <v>0</v>
      </c>
      <c r="G39" s="33">
        <f t="shared" si="8"/>
        <v>0</v>
      </c>
      <c r="H39" s="73">
        <f t="shared" si="9"/>
        <v>0</v>
      </c>
    </row>
    <row r="40" spans="2:11" x14ac:dyDescent="0.25">
      <c r="B40" s="126" t="s">
        <v>159</v>
      </c>
      <c r="C40" s="24">
        <v>1811</v>
      </c>
      <c r="D40" s="25"/>
      <c r="E40" s="33">
        <f t="shared" si="6"/>
        <v>0</v>
      </c>
      <c r="F40" s="33">
        <f t="shared" si="7"/>
        <v>0</v>
      </c>
      <c r="G40" s="33">
        <f t="shared" si="8"/>
        <v>0</v>
      </c>
      <c r="H40" s="73">
        <f t="shared" si="9"/>
        <v>0</v>
      </c>
    </row>
    <row r="41" spans="2:11" x14ac:dyDescent="0.25">
      <c r="B41" s="126" t="s">
        <v>160</v>
      </c>
      <c r="C41" s="24">
        <v>12180</v>
      </c>
      <c r="D41" s="25"/>
      <c r="E41" s="33">
        <f t="shared" si="6"/>
        <v>0</v>
      </c>
      <c r="F41" s="33">
        <f t="shared" si="7"/>
        <v>0</v>
      </c>
      <c r="G41" s="33">
        <f t="shared" si="8"/>
        <v>0</v>
      </c>
      <c r="H41" s="73">
        <f t="shared" si="9"/>
        <v>0</v>
      </c>
    </row>
    <row r="42" spans="2:11" x14ac:dyDescent="0.25">
      <c r="B42" s="127" t="s">
        <v>165</v>
      </c>
      <c r="C42" s="24">
        <v>1100</v>
      </c>
      <c r="D42" s="25"/>
      <c r="E42" s="33">
        <f>D42*12</f>
        <v>0</v>
      </c>
      <c r="F42" s="33">
        <f>(E42*$E$50)+E42</f>
        <v>0</v>
      </c>
      <c r="G42" s="33">
        <f>(F42*$F$50)+F42</f>
        <v>0</v>
      </c>
      <c r="H42" s="73">
        <f t="shared" si="9"/>
        <v>0</v>
      </c>
    </row>
    <row r="43" spans="2:11" s="23" customFormat="1" ht="15.75" thickBot="1" x14ac:dyDescent="0.3">
      <c r="B43" s="69" t="s">
        <v>166</v>
      </c>
      <c r="C43" s="70">
        <v>2913</v>
      </c>
      <c r="D43" s="71"/>
      <c r="E43" s="83">
        <f t="shared" si="6"/>
        <v>0</v>
      </c>
      <c r="F43" s="83">
        <f t="shared" si="7"/>
        <v>0</v>
      </c>
      <c r="G43" s="83">
        <f t="shared" si="8"/>
        <v>0</v>
      </c>
      <c r="H43" s="73">
        <f t="shared" si="9"/>
        <v>0</v>
      </c>
      <c r="I43"/>
      <c r="J43"/>
      <c r="K43"/>
    </row>
    <row r="44" spans="2:11" ht="15.75" thickBot="1" x14ac:dyDescent="0.3">
      <c r="B44" s="10" t="s">
        <v>14</v>
      </c>
      <c r="C44" s="79">
        <f t="shared" ref="C44:H44" si="10">SUM(C37:C43)</f>
        <v>20304</v>
      </c>
      <c r="D44" s="97">
        <f t="shared" si="10"/>
        <v>0</v>
      </c>
      <c r="E44" s="97">
        <f t="shared" si="10"/>
        <v>0</v>
      </c>
      <c r="F44" s="98">
        <f t="shared" si="10"/>
        <v>0</v>
      </c>
      <c r="G44" s="97">
        <f t="shared" si="10"/>
        <v>0</v>
      </c>
      <c r="H44" s="99">
        <f t="shared" si="10"/>
        <v>0</v>
      </c>
    </row>
    <row r="45" spans="2:11" ht="16.5" thickBot="1" x14ac:dyDescent="0.3">
      <c r="B45" s="263" t="s">
        <v>183</v>
      </c>
      <c r="C45" s="264"/>
      <c r="D45" s="264"/>
      <c r="E45" s="264"/>
      <c r="F45" s="264"/>
      <c r="G45" s="275"/>
      <c r="H45" s="151">
        <f>H25+H32+H44</f>
        <v>0</v>
      </c>
    </row>
    <row r="48" spans="2:11" ht="15.75" thickBot="1" x14ac:dyDescent="0.3"/>
    <row r="49" spans="2:11" ht="24.75" customHeight="1" x14ac:dyDescent="0.25">
      <c r="B49" s="104" t="s">
        <v>28</v>
      </c>
      <c r="C49" s="105"/>
      <c r="D49" s="105"/>
      <c r="E49" s="67" t="s">
        <v>29</v>
      </c>
      <c r="F49" s="68" t="s">
        <v>30</v>
      </c>
    </row>
    <row r="50" spans="2:11" s="8" customFormat="1" ht="15.75" thickBot="1" x14ac:dyDescent="0.3">
      <c r="B50" s="106" t="s">
        <v>31</v>
      </c>
      <c r="C50" s="107"/>
      <c r="D50" s="107"/>
      <c r="E50" s="92"/>
      <c r="F50" s="93"/>
      <c r="G50"/>
      <c r="H50"/>
      <c r="I50"/>
      <c r="J50"/>
      <c r="K50"/>
    </row>
    <row r="51" spans="2:11" ht="15.75" thickBot="1" x14ac:dyDescent="0.3"/>
    <row r="52" spans="2:11" ht="19.5" thickBot="1" x14ac:dyDescent="0.35">
      <c r="B52" s="240" t="s">
        <v>168</v>
      </c>
      <c r="C52" s="241"/>
      <c r="D52" s="242"/>
    </row>
    <row r="53" spans="2:11" x14ac:dyDescent="0.25">
      <c r="B53" s="43" t="s">
        <v>32</v>
      </c>
      <c r="C53" s="27" t="s">
        <v>33</v>
      </c>
      <c r="D53" s="27" t="s">
        <v>34</v>
      </c>
    </row>
    <row r="54" spans="2:11" x14ac:dyDescent="0.25">
      <c r="B54" s="19" t="s">
        <v>35</v>
      </c>
      <c r="C54" s="15">
        <v>1</v>
      </c>
      <c r="D54" s="25"/>
      <c r="K54" s="8"/>
    </row>
    <row r="55" spans="2:11" x14ac:dyDescent="0.25">
      <c r="B55" s="19" t="s">
        <v>36</v>
      </c>
      <c r="C55" s="15">
        <v>1</v>
      </c>
      <c r="D55" s="25"/>
    </row>
    <row r="56" spans="2:11" ht="15.75" customHeight="1" x14ac:dyDescent="0.25">
      <c r="B56" s="19" t="s">
        <v>219</v>
      </c>
      <c r="C56" s="19">
        <v>1</v>
      </c>
      <c r="D56" s="103"/>
    </row>
    <row r="60" spans="2:11" x14ac:dyDescent="0.25">
      <c r="B60" s="161"/>
      <c r="C60" s="162"/>
      <c r="D60" s="161"/>
    </row>
    <row r="61" spans="2:11" x14ac:dyDescent="0.25">
      <c r="B61" s="179" t="s">
        <v>218</v>
      </c>
      <c r="C61" s="180"/>
      <c r="D61" s="180"/>
      <c r="E61" s="180"/>
      <c r="F61" s="180"/>
    </row>
    <row r="62" spans="2:11" x14ac:dyDescent="0.25">
      <c r="B62" s="180"/>
      <c r="C62" s="180"/>
      <c r="D62" s="180"/>
      <c r="E62" s="180"/>
      <c r="F62" s="180"/>
    </row>
    <row r="63" spans="2:11" x14ac:dyDescent="0.25">
      <c r="B63" s="181"/>
      <c r="C63" s="180"/>
      <c r="D63" s="180"/>
      <c r="E63" s="180"/>
      <c r="F63" s="182"/>
    </row>
    <row r="64" spans="2:11" x14ac:dyDescent="0.25">
      <c r="B64" s="180"/>
      <c r="C64" s="180"/>
      <c r="D64" s="180"/>
      <c r="E64" s="180"/>
      <c r="F64" s="180"/>
    </row>
    <row r="65" spans="2:7" x14ac:dyDescent="0.25">
      <c r="B65" s="203"/>
      <c r="C65" s="204"/>
      <c r="F65" s="203"/>
      <c r="G65" s="205"/>
    </row>
    <row r="66" spans="2:7" ht="15.75" x14ac:dyDescent="0.25">
      <c r="B66" s="236" t="s">
        <v>231</v>
      </c>
      <c r="C66" s="236"/>
      <c r="F66" s="236" t="s">
        <v>232</v>
      </c>
      <c r="G66" s="236"/>
    </row>
    <row r="67" spans="2:7" ht="15.75" x14ac:dyDescent="0.25">
      <c r="B67" s="206"/>
      <c r="C67" s="206"/>
      <c r="F67" s="206"/>
    </row>
    <row r="68" spans="2:7" ht="15.75" x14ac:dyDescent="0.25">
      <c r="B68" s="206"/>
      <c r="C68" s="206"/>
      <c r="F68" s="206"/>
    </row>
    <row r="69" spans="2:7" ht="15.75" x14ac:dyDescent="0.25">
      <c r="B69" s="203"/>
      <c r="C69" s="206"/>
      <c r="F69" s="203"/>
      <c r="G69" s="203"/>
    </row>
    <row r="70" spans="2:7" ht="15.75" x14ac:dyDescent="0.25">
      <c r="B70" s="206" t="s">
        <v>233</v>
      </c>
      <c r="C70" s="206"/>
      <c r="F70" s="236" t="s">
        <v>234</v>
      </c>
      <c r="G70" s="236"/>
    </row>
  </sheetData>
  <protectedRanges>
    <protectedRange sqref="B37:B39 B30:B31" name="Range4"/>
  </protectedRanges>
  <mergeCells count="29">
    <mergeCell ref="B52:D52"/>
    <mergeCell ref="G35:G36"/>
    <mergeCell ref="C2:H2"/>
    <mergeCell ref="C3:H3"/>
    <mergeCell ref="C4:H4"/>
    <mergeCell ref="B7:H7"/>
    <mergeCell ref="B27:H27"/>
    <mergeCell ref="E35:E36"/>
    <mergeCell ref="F35:F36"/>
    <mergeCell ref="B34:H34"/>
    <mergeCell ref="B45:G45"/>
    <mergeCell ref="H35:H36"/>
    <mergeCell ref="C35:C36"/>
    <mergeCell ref="F66:G66"/>
    <mergeCell ref="F70:G70"/>
    <mergeCell ref="B66:C66"/>
    <mergeCell ref="H28:H29"/>
    <mergeCell ref="C8:C9"/>
    <mergeCell ref="C28:C29"/>
    <mergeCell ref="D28:D29"/>
    <mergeCell ref="E28:E29"/>
    <mergeCell ref="F28:F29"/>
    <mergeCell ref="G28:G29"/>
    <mergeCell ref="H8:H9"/>
    <mergeCell ref="D8:D9"/>
    <mergeCell ref="E8:E9"/>
    <mergeCell ref="F8:F9"/>
    <mergeCell ref="G8:G9"/>
    <mergeCell ref="D35:D36"/>
  </mergeCells>
  <pageMargins left="0.70866141732283472" right="0.70866141732283472" top="0.74803149606299213" bottom="0.74803149606299213" header="0.31496062992125984" footer="0.31496062992125984"/>
  <pageSetup paperSize="9"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29"/>
  <sheetViews>
    <sheetView showGridLines="0" zoomScaleNormal="100" workbookViewId="0">
      <selection activeCell="C2" sqref="C2:H2"/>
    </sheetView>
  </sheetViews>
  <sheetFormatPr defaultColWidth="9.140625" defaultRowHeight="14.25" x14ac:dyDescent="0.2"/>
  <cols>
    <col min="1" max="1" width="9.140625" style="32"/>
    <col min="2" max="2" width="50.85546875" style="32" customWidth="1"/>
    <col min="3" max="3" width="13" style="32" customWidth="1"/>
    <col min="4" max="4" width="22" style="32" customWidth="1"/>
    <col min="5" max="5" width="21.28515625" style="32" customWidth="1"/>
    <col min="6" max="6" width="21.140625" style="32" customWidth="1"/>
    <col min="7" max="10" width="22.28515625" style="32" customWidth="1"/>
    <col min="11" max="11" width="23" style="32" customWidth="1"/>
    <col min="12" max="16384" width="9.140625" style="32"/>
  </cols>
  <sheetData>
    <row r="1" spans="2:11" ht="15" thickBot="1" x14ac:dyDescent="0.25"/>
    <row r="2" spans="2:11" ht="16.5" customHeight="1" thickBot="1" x14ac:dyDescent="0.3">
      <c r="B2" s="129" t="s">
        <v>0</v>
      </c>
      <c r="C2" s="247" t="s">
        <v>217</v>
      </c>
      <c r="D2" s="248"/>
      <c r="E2" s="248"/>
      <c r="F2" s="248"/>
      <c r="G2" s="248"/>
      <c r="H2" s="249"/>
    </row>
    <row r="3" spans="2:11" ht="43.5" customHeight="1" thickBot="1" x14ac:dyDescent="0.3">
      <c r="B3" s="2" t="s">
        <v>1</v>
      </c>
      <c r="C3" s="247" t="s">
        <v>228</v>
      </c>
      <c r="D3" s="248"/>
      <c r="E3" s="248"/>
      <c r="F3" s="248"/>
      <c r="G3" s="248"/>
      <c r="H3" s="249"/>
    </row>
    <row r="4" spans="2:11" ht="26.25" customHeight="1" thickBot="1" x14ac:dyDescent="0.3">
      <c r="B4" s="3" t="s">
        <v>2</v>
      </c>
      <c r="C4" s="250" t="str">
        <f>TEXT('Notes to Bidder'!D4,"")</f>
        <v/>
      </c>
      <c r="D4" s="251"/>
      <c r="E4" s="251"/>
      <c r="F4" s="251"/>
      <c r="G4" s="251"/>
      <c r="H4" s="252"/>
    </row>
    <row r="5" spans="2:11" ht="16.5" thickBot="1" x14ac:dyDescent="0.3">
      <c r="B5" s="4"/>
      <c r="C5" s="28"/>
      <c r="D5" s="28"/>
      <c r="E5" s="28"/>
      <c r="F5" s="28"/>
      <c r="G5" s="28"/>
      <c r="H5" s="28"/>
    </row>
    <row r="6" spans="2:11" ht="15.75" customHeight="1" thickBot="1" x14ac:dyDescent="0.25">
      <c r="B6" s="278" t="s">
        <v>3</v>
      </c>
      <c r="C6" s="279"/>
      <c r="D6" s="279"/>
      <c r="E6" s="279"/>
      <c r="F6" s="279"/>
      <c r="G6" s="279"/>
      <c r="H6" s="280"/>
    </row>
    <row r="7" spans="2:11" ht="15" customHeight="1" x14ac:dyDescent="0.2">
      <c r="B7" s="95" t="s">
        <v>4</v>
      </c>
      <c r="C7" s="273" t="s">
        <v>5</v>
      </c>
      <c r="D7" s="276" t="s">
        <v>37</v>
      </c>
      <c r="E7" s="237" t="s">
        <v>170</v>
      </c>
      <c r="F7" s="237" t="s">
        <v>171</v>
      </c>
      <c r="G7" s="237" t="s">
        <v>172</v>
      </c>
      <c r="H7" s="237" t="s">
        <v>220</v>
      </c>
    </row>
    <row r="8" spans="2:11" ht="15" thickBot="1" x14ac:dyDescent="0.25">
      <c r="B8" s="96" t="s">
        <v>96</v>
      </c>
      <c r="C8" s="244"/>
      <c r="D8" s="277"/>
      <c r="E8" s="238"/>
      <c r="F8" s="238"/>
      <c r="G8" s="238"/>
      <c r="H8" s="238"/>
    </row>
    <row r="9" spans="2:11" s="34" customFormat="1" x14ac:dyDescent="0.2">
      <c r="B9" s="84" t="s">
        <v>97</v>
      </c>
      <c r="C9" s="130">
        <v>20792</v>
      </c>
      <c r="D9" s="22"/>
      <c r="E9" s="55">
        <f>D9*12</f>
        <v>0</v>
      </c>
      <c r="F9" s="55">
        <f>(E9*$F$37)+E9</f>
        <v>0</v>
      </c>
      <c r="G9" s="55">
        <f>(F9*$G$37)+F9</f>
        <v>0</v>
      </c>
      <c r="H9" s="128">
        <f>E9+F9+G9</f>
        <v>0</v>
      </c>
      <c r="I9" s="32"/>
      <c r="J9" s="32"/>
      <c r="K9" s="32"/>
    </row>
    <row r="10" spans="2:11" s="34" customFormat="1" x14ac:dyDescent="0.2">
      <c r="B10" s="60" t="s">
        <v>98</v>
      </c>
      <c r="C10" s="30">
        <v>3122</v>
      </c>
      <c r="D10" s="25"/>
      <c r="E10" s="55">
        <f t="shared" ref="E10:E13" si="0">D10*12</f>
        <v>0</v>
      </c>
      <c r="F10" s="55">
        <f t="shared" ref="F10:F13" si="1">(E10*$F$37)+E10</f>
        <v>0</v>
      </c>
      <c r="G10" s="55">
        <f t="shared" ref="G10:G13" si="2">(F10*$G$37)+F10</f>
        <v>0</v>
      </c>
      <c r="H10" s="128">
        <f t="shared" ref="H10:H13" si="3">E10+F10+G10</f>
        <v>0</v>
      </c>
      <c r="I10" s="32"/>
      <c r="J10" s="32"/>
      <c r="K10" s="32"/>
    </row>
    <row r="11" spans="2:11" s="34" customFormat="1" x14ac:dyDescent="0.2">
      <c r="B11" s="60" t="s">
        <v>99</v>
      </c>
      <c r="C11" s="30">
        <v>1548</v>
      </c>
      <c r="D11" s="25"/>
      <c r="E11" s="55">
        <f t="shared" si="0"/>
        <v>0</v>
      </c>
      <c r="F11" s="55">
        <f t="shared" si="1"/>
        <v>0</v>
      </c>
      <c r="G11" s="55">
        <f t="shared" si="2"/>
        <v>0</v>
      </c>
      <c r="H11" s="128">
        <f t="shared" si="3"/>
        <v>0</v>
      </c>
      <c r="I11" s="32"/>
      <c r="J11" s="32"/>
      <c r="K11" s="32"/>
    </row>
    <row r="12" spans="2:11" s="34" customFormat="1" x14ac:dyDescent="0.2">
      <c r="B12" s="60" t="s">
        <v>100</v>
      </c>
      <c r="C12" s="30">
        <v>16006</v>
      </c>
      <c r="D12" s="25"/>
      <c r="E12" s="55">
        <f t="shared" si="0"/>
        <v>0</v>
      </c>
      <c r="F12" s="55">
        <f t="shared" si="1"/>
        <v>0</v>
      </c>
      <c r="G12" s="55">
        <f>(F12*$G$37)+F12</f>
        <v>0</v>
      </c>
      <c r="H12" s="128">
        <f t="shared" si="3"/>
        <v>0</v>
      </c>
      <c r="I12" s="32"/>
      <c r="J12" s="32"/>
      <c r="K12" s="32"/>
    </row>
    <row r="13" spans="2:11" s="34" customFormat="1" ht="15" thickBot="1" x14ac:dyDescent="0.25">
      <c r="B13" s="69" t="s">
        <v>101</v>
      </c>
      <c r="C13" s="131">
        <v>5680</v>
      </c>
      <c r="D13" s="71"/>
      <c r="E13" s="55">
        <f t="shared" si="0"/>
        <v>0</v>
      </c>
      <c r="F13" s="55">
        <f t="shared" si="1"/>
        <v>0</v>
      </c>
      <c r="G13" s="55">
        <f t="shared" si="2"/>
        <v>0</v>
      </c>
      <c r="H13" s="128">
        <f t="shared" si="3"/>
        <v>0</v>
      </c>
      <c r="I13" s="32"/>
      <c r="J13" s="32"/>
      <c r="K13" s="32"/>
    </row>
    <row r="14" spans="2:11" ht="15" thickBot="1" x14ac:dyDescent="0.25">
      <c r="B14" s="10" t="s">
        <v>14</v>
      </c>
      <c r="C14" s="79">
        <f t="shared" ref="C14:G14" si="4">SUM(C9:C13)</f>
        <v>47148</v>
      </c>
      <c r="D14" s="72">
        <f>SUM(D9:D13)</f>
        <v>0</v>
      </c>
      <c r="E14" s="72">
        <f t="shared" si="4"/>
        <v>0</v>
      </c>
      <c r="F14" s="72">
        <f t="shared" si="4"/>
        <v>0</v>
      </c>
      <c r="G14" s="72">
        <f t="shared" si="4"/>
        <v>0</v>
      </c>
      <c r="H14" s="165">
        <f>SUM(H9:H13)</f>
        <v>0</v>
      </c>
    </row>
    <row r="15" spans="2:11" ht="15.75" customHeight="1" thickBot="1" x14ac:dyDescent="0.25"/>
    <row r="16" spans="2:11" ht="16.5" thickBot="1" x14ac:dyDescent="0.25">
      <c r="B16" s="278" t="s">
        <v>22</v>
      </c>
      <c r="C16" s="279"/>
      <c r="D16" s="279"/>
      <c r="E16" s="279"/>
      <c r="F16" s="279"/>
      <c r="G16" s="279"/>
      <c r="H16" s="280"/>
    </row>
    <row r="17" spans="2:8" ht="14.25" customHeight="1" x14ac:dyDescent="0.2">
      <c r="B17" s="85" t="s">
        <v>4</v>
      </c>
      <c r="C17" s="273" t="s">
        <v>5</v>
      </c>
      <c r="D17" s="237" t="s">
        <v>37</v>
      </c>
      <c r="E17" s="237" t="s">
        <v>170</v>
      </c>
      <c r="F17" s="237" t="s">
        <v>171</v>
      </c>
      <c r="G17" s="237" t="s">
        <v>172</v>
      </c>
      <c r="H17" s="237" t="s">
        <v>220</v>
      </c>
    </row>
    <row r="18" spans="2:8" ht="15" thickBot="1" x14ac:dyDescent="0.25">
      <c r="B18" s="20" t="s">
        <v>96</v>
      </c>
      <c r="C18" s="244"/>
      <c r="D18" s="238"/>
      <c r="E18" s="238"/>
      <c r="F18" s="238"/>
      <c r="G18" s="238"/>
      <c r="H18" s="238"/>
    </row>
    <row r="19" spans="2:8" x14ac:dyDescent="0.2">
      <c r="B19" s="135" t="s">
        <v>230</v>
      </c>
      <c r="C19" s="132">
        <v>304</v>
      </c>
      <c r="D19" s="22"/>
      <c r="E19" s="133">
        <f>D19*12</f>
        <v>0</v>
      </c>
      <c r="F19" s="55">
        <f>(E19*$F$37)+E19</f>
        <v>0</v>
      </c>
      <c r="G19" s="55">
        <f>(F19*$G$37)+F19</f>
        <v>0</v>
      </c>
      <c r="H19" s="136">
        <f>E19+F19+G19</f>
        <v>0</v>
      </c>
    </row>
    <row r="20" spans="2:8" x14ac:dyDescent="0.2">
      <c r="B20" s="137" t="s">
        <v>102</v>
      </c>
      <c r="C20" s="35">
        <v>377</v>
      </c>
      <c r="D20" s="25"/>
      <c r="E20" s="133">
        <f t="shared" ref="E20:E32" si="5">D20*12</f>
        <v>0</v>
      </c>
      <c r="F20" s="55">
        <f>(E20*$F$37)+E20</f>
        <v>0</v>
      </c>
      <c r="G20" s="55">
        <f t="shared" ref="G20:G32" si="6">(F20*$G$37)+F20</f>
        <v>0</v>
      </c>
      <c r="H20" s="136">
        <f t="shared" ref="H20:H32" si="7">E20+F20+G20</f>
        <v>0</v>
      </c>
    </row>
    <row r="21" spans="2:8" x14ac:dyDescent="0.2">
      <c r="B21" s="137" t="s">
        <v>103</v>
      </c>
      <c r="C21" s="35">
        <v>81</v>
      </c>
      <c r="D21" s="25"/>
      <c r="E21" s="133">
        <f t="shared" si="5"/>
        <v>0</v>
      </c>
      <c r="F21" s="55">
        <f t="shared" ref="F21:F32" si="8">(E21*$F$37)+E21</f>
        <v>0</v>
      </c>
      <c r="G21" s="55">
        <f t="shared" si="6"/>
        <v>0</v>
      </c>
      <c r="H21" s="136">
        <f t="shared" si="7"/>
        <v>0</v>
      </c>
    </row>
    <row r="22" spans="2:8" x14ac:dyDescent="0.2">
      <c r="B22" s="137" t="s">
        <v>104</v>
      </c>
      <c r="C22" s="35">
        <v>5200</v>
      </c>
      <c r="D22" s="25"/>
      <c r="E22" s="133">
        <f t="shared" si="5"/>
        <v>0</v>
      </c>
      <c r="F22" s="55">
        <f t="shared" si="8"/>
        <v>0</v>
      </c>
      <c r="G22" s="55">
        <f t="shared" si="6"/>
        <v>0</v>
      </c>
      <c r="H22" s="136">
        <f t="shared" si="7"/>
        <v>0</v>
      </c>
    </row>
    <row r="23" spans="2:8" x14ac:dyDescent="0.2">
      <c r="B23" s="137" t="s">
        <v>105</v>
      </c>
      <c r="C23" s="35">
        <v>60</v>
      </c>
      <c r="D23" s="25"/>
      <c r="E23" s="133">
        <f t="shared" si="5"/>
        <v>0</v>
      </c>
      <c r="F23" s="55">
        <f t="shared" si="8"/>
        <v>0</v>
      </c>
      <c r="G23" s="55">
        <f t="shared" si="6"/>
        <v>0</v>
      </c>
      <c r="H23" s="136">
        <f t="shared" si="7"/>
        <v>0</v>
      </c>
    </row>
    <row r="24" spans="2:8" x14ac:dyDescent="0.2">
      <c r="B24" s="137" t="s">
        <v>106</v>
      </c>
      <c r="C24" s="35">
        <v>80</v>
      </c>
      <c r="D24" s="25"/>
      <c r="E24" s="133">
        <f t="shared" si="5"/>
        <v>0</v>
      </c>
      <c r="F24" s="55">
        <f t="shared" si="8"/>
        <v>0</v>
      </c>
      <c r="G24" s="55">
        <f t="shared" si="6"/>
        <v>0</v>
      </c>
      <c r="H24" s="136">
        <f t="shared" si="7"/>
        <v>0</v>
      </c>
    </row>
    <row r="25" spans="2:8" x14ac:dyDescent="0.2">
      <c r="B25" s="137" t="s">
        <v>107</v>
      </c>
      <c r="C25" s="35">
        <v>1795</v>
      </c>
      <c r="D25" s="25"/>
      <c r="E25" s="133">
        <f t="shared" si="5"/>
        <v>0</v>
      </c>
      <c r="F25" s="55">
        <f t="shared" si="8"/>
        <v>0</v>
      </c>
      <c r="G25" s="55">
        <f t="shared" si="6"/>
        <v>0</v>
      </c>
      <c r="H25" s="136">
        <f t="shared" si="7"/>
        <v>0</v>
      </c>
    </row>
    <row r="26" spans="2:8" x14ac:dyDescent="0.2">
      <c r="B26" s="137" t="s">
        <v>108</v>
      </c>
      <c r="C26" s="35">
        <v>2397</v>
      </c>
      <c r="D26" s="25"/>
      <c r="E26" s="133">
        <f t="shared" si="5"/>
        <v>0</v>
      </c>
      <c r="F26" s="55">
        <f t="shared" si="8"/>
        <v>0</v>
      </c>
      <c r="G26" s="55">
        <f t="shared" si="6"/>
        <v>0</v>
      </c>
      <c r="H26" s="136">
        <f t="shared" si="7"/>
        <v>0</v>
      </c>
    </row>
    <row r="27" spans="2:8" x14ac:dyDescent="0.2">
      <c r="B27" s="137" t="s">
        <v>109</v>
      </c>
      <c r="C27" s="35">
        <v>349</v>
      </c>
      <c r="D27" s="25"/>
      <c r="E27" s="133">
        <f t="shared" si="5"/>
        <v>0</v>
      </c>
      <c r="F27" s="55">
        <f t="shared" si="8"/>
        <v>0</v>
      </c>
      <c r="G27" s="55">
        <f t="shared" si="6"/>
        <v>0</v>
      </c>
      <c r="H27" s="136">
        <f t="shared" si="7"/>
        <v>0</v>
      </c>
    </row>
    <row r="28" spans="2:8" x14ac:dyDescent="0.2">
      <c r="B28" s="137" t="s">
        <v>110</v>
      </c>
      <c r="C28" s="35">
        <v>904</v>
      </c>
      <c r="D28" s="25"/>
      <c r="E28" s="133">
        <f t="shared" si="5"/>
        <v>0</v>
      </c>
      <c r="F28" s="55">
        <f t="shared" si="8"/>
        <v>0</v>
      </c>
      <c r="G28" s="55">
        <f t="shared" si="6"/>
        <v>0</v>
      </c>
      <c r="H28" s="136">
        <f t="shared" si="7"/>
        <v>0</v>
      </c>
    </row>
    <row r="29" spans="2:8" x14ac:dyDescent="0.2">
      <c r="B29" s="137" t="s">
        <v>111</v>
      </c>
      <c r="C29" s="35">
        <v>34</v>
      </c>
      <c r="D29" s="25"/>
      <c r="E29" s="133">
        <f t="shared" si="5"/>
        <v>0</v>
      </c>
      <c r="F29" s="55">
        <f t="shared" si="8"/>
        <v>0</v>
      </c>
      <c r="G29" s="55">
        <f t="shared" si="6"/>
        <v>0</v>
      </c>
      <c r="H29" s="136">
        <f t="shared" si="7"/>
        <v>0</v>
      </c>
    </row>
    <row r="30" spans="2:8" x14ac:dyDescent="0.2">
      <c r="B30" s="137" t="s">
        <v>112</v>
      </c>
      <c r="C30" s="35">
        <v>430</v>
      </c>
      <c r="D30" s="25"/>
      <c r="E30" s="133">
        <f t="shared" si="5"/>
        <v>0</v>
      </c>
      <c r="F30" s="55">
        <f t="shared" si="8"/>
        <v>0</v>
      </c>
      <c r="G30" s="55">
        <f t="shared" si="6"/>
        <v>0</v>
      </c>
      <c r="H30" s="136">
        <f t="shared" si="7"/>
        <v>0</v>
      </c>
    </row>
    <row r="31" spans="2:8" ht="25.5" x14ac:dyDescent="0.2">
      <c r="B31" s="201" t="s">
        <v>167</v>
      </c>
      <c r="C31" s="35">
        <v>500</v>
      </c>
      <c r="D31" s="25"/>
      <c r="E31" s="133">
        <f t="shared" si="5"/>
        <v>0</v>
      </c>
      <c r="F31" s="55">
        <f t="shared" si="8"/>
        <v>0</v>
      </c>
      <c r="G31" s="55">
        <f t="shared" si="6"/>
        <v>0</v>
      </c>
      <c r="H31" s="136">
        <f t="shared" si="7"/>
        <v>0</v>
      </c>
    </row>
    <row r="32" spans="2:8" ht="15" thickBot="1" x14ac:dyDescent="0.25">
      <c r="B32" s="138" t="s">
        <v>113</v>
      </c>
      <c r="C32" s="139">
        <v>180</v>
      </c>
      <c r="D32" s="71"/>
      <c r="E32" s="140">
        <f t="shared" si="5"/>
        <v>0</v>
      </c>
      <c r="F32" s="89">
        <f t="shared" si="8"/>
        <v>0</v>
      </c>
      <c r="G32" s="89">
        <f t="shared" si="6"/>
        <v>0</v>
      </c>
      <c r="H32" s="136">
        <f t="shared" si="7"/>
        <v>0</v>
      </c>
    </row>
    <row r="33" spans="2:12" ht="15" thickBot="1" x14ac:dyDescent="0.25">
      <c r="B33" s="176" t="s">
        <v>14</v>
      </c>
      <c r="C33" s="90">
        <f>SUM(C19:C32)</f>
        <v>12691</v>
      </c>
      <c r="D33" s="100">
        <f>SUM(D19:D32)</f>
        <v>0</v>
      </c>
      <c r="E33" s="112">
        <f>SUM(E19:E32)</f>
        <v>0</v>
      </c>
      <c r="F33" s="100">
        <f t="shared" ref="F33:G33" si="9">SUM(F19:F32)</f>
        <v>0</v>
      </c>
      <c r="G33" s="100">
        <f t="shared" si="9"/>
        <v>0</v>
      </c>
      <c r="H33" s="99">
        <f>SUM(H19:H32)</f>
        <v>0</v>
      </c>
    </row>
    <row r="34" spans="2:12" ht="15.75" customHeight="1" thickBot="1" x14ac:dyDescent="0.25">
      <c r="B34" s="263" t="s">
        <v>184</v>
      </c>
      <c r="C34" s="264"/>
      <c r="D34" s="264"/>
      <c r="E34" s="264"/>
      <c r="F34" s="264"/>
      <c r="G34" s="264"/>
      <c r="H34" s="151">
        <f>H14+H33</f>
        <v>0</v>
      </c>
      <c r="L34" s="48"/>
    </row>
    <row r="35" spans="2:12" x14ac:dyDescent="0.2">
      <c r="L35" s="39"/>
    </row>
    <row r="36" spans="2:12" ht="15.75" x14ac:dyDescent="0.25">
      <c r="B36" s="281" t="s">
        <v>28</v>
      </c>
      <c r="C36" s="282"/>
      <c r="D36" s="282"/>
      <c r="E36" s="283"/>
      <c r="F36" s="40" t="s">
        <v>29</v>
      </c>
      <c r="G36" s="40" t="s">
        <v>30</v>
      </c>
    </row>
    <row r="37" spans="2:12" x14ac:dyDescent="0.2">
      <c r="B37" s="284" t="s">
        <v>31</v>
      </c>
      <c r="C37" s="285"/>
      <c r="D37" s="285"/>
      <c r="E37" s="286"/>
      <c r="F37" s="41"/>
      <c r="G37" s="41"/>
    </row>
    <row r="38" spans="2:12" ht="15" thickBot="1" x14ac:dyDescent="0.25"/>
    <row r="39" spans="2:12" ht="19.5" thickBot="1" x14ac:dyDescent="0.35">
      <c r="B39" s="240" t="s">
        <v>168</v>
      </c>
      <c r="C39" s="241"/>
      <c r="D39" s="242"/>
      <c r="E39"/>
      <c r="F39"/>
      <c r="G39"/>
    </row>
    <row r="40" spans="2:12" ht="15" x14ac:dyDescent="0.25">
      <c r="B40" s="26" t="s">
        <v>32</v>
      </c>
      <c r="C40" s="27" t="s">
        <v>33</v>
      </c>
      <c r="D40" s="27" t="s">
        <v>34</v>
      </c>
      <c r="E40"/>
      <c r="F40"/>
      <c r="G40"/>
      <c r="H40"/>
      <c r="I40"/>
      <c r="J40"/>
    </row>
    <row r="41" spans="2:12" ht="15" x14ac:dyDescent="0.25">
      <c r="B41" s="19" t="s">
        <v>35</v>
      </c>
      <c r="C41" s="15">
        <v>1</v>
      </c>
      <c r="D41" s="25"/>
      <c r="E41"/>
      <c r="F41"/>
      <c r="G41"/>
      <c r="H41"/>
      <c r="I41"/>
      <c r="J41"/>
      <c r="L41" s="47"/>
    </row>
    <row r="42" spans="2:12" ht="15" x14ac:dyDescent="0.25">
      <c r="B42" s="19" t="s">
        <v>36</v>
      </c>
      <c r="C42" s="15">
        <v>1</v>
      </c>
      <c r="D42" s="25"/>
      <c r="E42"/>
      <c r="F42"/>
      <c r="G42"/>
      <c r="H42"/>
      <c r="I42"/>
      <c r="J42"/>
    </row>
    <row r="43" spans="2:12" x14ac:dyDescent="0.2">
      <c r="B43" s="19" t="s">
        <v>219</v>
      </c>
      <c r="C43" s="19">
        <v>1</v>
      </c>
      <c r="D43" s="103"/>
    </row>
    <row r="45" spans="2:12" x14ac:dyDescent="0.2">
      <c r="K45" s="39"/>
    </row>
    <row r="47" spans="2:12" ht="15" x14ac:dyDescent="0.25">
      <c r="B47" s="161"/>
      <c r="C47" s="162"/>
      <c r="D47" s="161"/>
      <c r="E47"/>
      <c r="F47"/>
      <c r="G47"/>
      <c r="H47"/>
    </row>
    <row r="48" spans="2:12" customFormat="1" ht="15" x14ac:dyDescent="0.25">
      <c r="B48" s="179" t="s">
        <v>218</v>
      </c>
      <c r="C48" s="180"/>
      <c r="D48" s="180"/>
      <c r="E48" s="180"/>
      <c r="F48" s="180"/>
      <c r="J48" s="32"/>
    </row>
    <row r="49" spans="2:11" customFormat="1" ht="24.75" customHeight="1" x14ac:dyDescent="0.25">
      <c r="B49" s="180"/>
      <c r="C49" s="180"/>
      <c r="D49" s="180"/>
      <c r="E49" s="180"/>
      <c r="F49" s="180"/>
      <c r="J49" s="32"/>
    </row>
    <row r="50" spans="2:11" s="8" customFormat="1" ht="15" x14ac:dyDescent="0.25">
      <c r="B50" s="181"/>
      <c r="C50" s="180"/>
      <c r="D50" s="180"/>
      <c r="E50" s="180"/>
      <c r="F50" s="182"/>
      <c r="G50"/>
      <c r="H50"/>
      <c r="I50"/>
      <c r="K50"/>
    </row>
    <row r="51" spans="2:11" customFormat="1" ht="15" x14ac:dyDescent="0.25">
      <c r="B51" s="180"/>
      <c r="C51" s="180"/>
      <c r="D51" s="180"/>
      <c r="E51" s="180"/>
      <c r="F51" s="180"/>
      <c r="J51" s="32"/>
    </row>
    <row r="52" spans="2:11" customFormat="1" ht="15" x14ac:dyDescent="0.25">
      <c r="B52" s="203"/>
      <c r="C52" s="204"/>
      <c r="F52" s="203"/>
      <c r="G52" s="205"/>
    </row>
    <row r="53" spans="2:11" customFormat="1" ht="15.75" x14ac:dyDescent="0.25">
      <c r="B53" s="236" t="s">
        <v>231</v>
      </c>
      <c r="C53" s="236"/>
      <c r="F53" s="236" t="s">
        <v>232</v>
      </c>
      <c r="G53" s="236"/>
    </row>
    <row r="54" spans="2:11" customFormat="1" ht="15.75" x14ac:dyDescent="0.25">
      <c r="B54" s="206"/>
      <c r="C54" s="206"/>
      <c r="F54" s="206"/>
    </row>
    <row r="55" spans="2:11" customFormat="1" ht="15.75" x14ac:dyDescent="0.25">
      <c r="B55" s="206"/>
      <c r="C55" s="206"/>
      <c r="F55" s="206"/>
    </row>
    <row r="56" spans="2:11" customFormat="1" ht="15.75" x14ac:dyDescent="0.25">
      <c r="B56" s="203"/>
      <c r="C56" s="206"/>
      <c r="F56" s="203"/>
      <c r="G56" s="203"/>
    </row>
    <row r="57" spans="2:11" customFormat="1" ht="15.75" x14ac:dyDescent="0.25">
      <c r="B57" s="206" t="s">
        <v>233</v>
      </c>
      <c r="C57" s="206"/>
      <c r="F57" s="236" t="s">
        <v>234</v>
      </c>
      <c r="G57" s="236"/>
    </row>
    <row r="58" spans="2:11" customFormat="1" ht="15" x14ac:dyDescent="0.25"/>
    <row r="59" spans="2:11" customFormat="1" ht="15" x14ac:dyDescent="0.25"/>
    <row r="60" spans="2:11" customFormat="1" ht="15" x14ac:dyDescent="0.25"/>
    <row r="61" spans="2:11" customFormat="1" ht="15" x14ac:dyDescent="0.25"/>
    <row r="62" spans="2:11" customFormat="1" ht="15" x14ac:dyDescent="0.25"/>
    <row r="63" spans="2:11" ht="15" x14ac:dyDescent="0.25">
      <c r="B63"/>
      <c r="C63"/>
      <c r="D63"/>
      <c r="E63"/>
      <c r="F63"/>
      <c r="G63"/>
      <c r="H63"/>
      <c r="I63"/>
    </row>
    <row r="64" spans="2:11" ht="15" x14ac:dyDescent="0.25">
      <c r="B64"/>
      <c r="C64"/>
      <c r="D64"/>
      <c r="E64"/>
      <c r="F64"/>
      <c r="G64"/>
      <c r="H64"/>
      <c r="I64"/>
    </row>
    <row r="65" spans="2:9" ht="15" x14ac:dyDescent="0.25">
      <c r="B65"/>
      <c r="C65"/>
      <c r="D65"/>
      <c r="E65"/>
      <c r="F65"/>
      <c r="G65"/>
      <c r="H65"/>
      <c r="I65"/>
    </row>
    <row r="66" spans="2:9" ht="15" x14ac:dyDescent="0.25">
      <c r="B66"/>
      <c r="C66"/>
      <c r="D66"/>
      <c r="E66"/>
      <c r="F66"/>
      <c r="G66"/>
      <c r="H66"/>
      <c r="I66"/>
    </row>
    <row r="67" spans="2:9" ht="15" x14ac:dyDescent="0.25">
      <c r="B67"/>
      <c r="C67"/>
      <c r="D67"/>
      <c r="E67"/>
      <c r="F67"/>
      <c r="G67"/>
      <c r="H67"/>
      <c r="I67"/>
    </row>
    <row r="68" spans="2:9" ht="15" x14ac:dyDescent="0.25">
      <c r="B68"/>
      <c r="C68"/>
      <c r="D68"/>
      <c r="E68"/>
      <c r="F68"/>
      <c r="G68"/>
      <c r="H68"/>
      <c r="I68"/>
    </row>
    <row r="69" spans="2:9" ht="15" x14ac:dyDescent="0.25">
      <c r="B69"/>
      <c r="C69"/>
      <c r="D69"/>
      <c r="E69"/>
      <c r="F69"/>
      <c r="G69"/>
      <c r="H69"/>
      <c r="I69"/>
    </row>
    <row r="70" spans="2:9" ht="15" x14ac:dyDescent="0.25">
      <c r="B70"/>
      <c r="C70"/>
      <c r="D70"/>
      <c r="E70"/>
      <c r="F70"/>
      <c r="G70"/>
      <c r="H70"/>
      <c r="I70"/>
    </row>
    <row r="71" spans="2:9" ht="15" x14ac:dyDescent="0.25">
      <c r="B71"/>
      <c r="C71"/>
      <c r="D71"/>
      <c r="E71"/>
      <c r="F71"/>
      <c r="G71"/>
      <c r="H71"/>
      <c r="I71"/>
    </row>
    <row r="72" spans="2:9" ht="15" x14ac:dyDescent="0.25">
      <c r="B72"/>
      <c r="C72"/>
      <c r="D72"/>
      <c r="E72"/>
      <c r="F72"/>
      <c r="G72"/>
      <c r="H72"/>
      <c r="I72"/>
    </row>
    <row r="73" spans="2:9" ht="15" x14ac:dyDescent="0.25">
      <c r="B73"/>
      <c r="C73"/>
      <c r="D73"/>
      <c r="E73"/>
      <c r="F73"/>
      <c r="G73"/>
      <c r="H73"/>
      <c r="I73"/>
    </row>
    <row r="74" spans="2:9" ht="15" x14ac:dyDescent="0.25">
      <c r="B74"/>
      <c r="C74"/>
      <c r="D74"/>
      <c r="E74"/>
      <c r="F74"/>
      <c r="G74"/>
      <c r="H74"/>
      <c r="I74"/>
    </row>
    <row r="75" spans="2:9" ht="15" x14ac:dyDescent="0.25">
      <c r="B75"/>
      <c r="C75"/>
      <c r="D75"/>
      <c r="E75"/>
      <c r="F75"/>
      <c r="G75"/>
      <c r="H75"/>
      <c r="I75"/>
    </row>
    <row r="76" spans="2:9" ht="15" x14ac:dyDescent="0.25">
      <c r="B76"/>
      <c r="C76"/>
      <c r="D76"/>
      <c r="E76"/>
      <c r="F76"/>
      <c r="G76"/>
      <c r="H76"/>
      <c r="I76"/>
    </row>
    <row r="77" spans="2:9" ht="15" x14ac:dyDescent="0.25">
      <c r="B77"/>
      <c r="C77"/>
      <c r="D77"/>
      <c r="E77"/>
      <c r="F77"/>
      <c r="G77"/>
      <c r="H77"/>
      <c r="I77"/>
    </row>
    <row r="78" spans="2:9" ht="15" x14ac:dyDescent="0.25">
      <c r="B78"/>
      <c r="C78"/>
      <c r="D78"/>
      <c r="E78"/>
      <c r="F78"/>
      <c r="G78"/>
      <c r="H78"/>
      <c r="I78"/>
    </row>
    <row r="79" spans="2:9" ht="15" x14ac:dyDescent="0.25">
      <c r="B79"/>
      <c r="C79"/>
      <c r="D79"/>
      <c r="E79"/>
      <c r="F79"/>
      <c r="G79"/>
      <c r="H79"/>
      <c r="I79"/>
    </row>
    <row r="80" spans="2:9" ht="15" x14ac:dyDescent="0.25">
      <c r="B80"/>
      <c r="C80"/>
      <c r="D80"/>
      <c r="E80"/>
      <c r="F80"/>
      <c r="G80"/>
      <c r="H80"/>
      <c r="I80"/>
    </row>
    <row r="81" spans="2:9" ht="15" x14ac:dyDescent="0.25">
      <c r="B81"/>
      <c r="C81"/>
      <c r="D81"/>
      <c r="E81"/>
      <c r="F81"/>
      <c r="G81"/>
      <c r="H81"/>
      <c r="I81"/>
    </row>
    <row r="82" spans="2:9" ht="15" x14ac:dyDescent="0.25">
      <c r="B82"/>
      <c r="C82"/>
      <c r="D82"/>
      <c r="E82"/>
      <c r="F82"/>
      <c r="G82"/>
      <c r="H82"/>
      <c r="I82"/>
    </row>
    <row r="83" spans="2:9" ht="15" x14ac:dyDescent="0.25">
      <c r="B83"/>
      <c r="C83"/>
      <c r="D83"/>
      <c r="E83"/>
      <c r="F83"/>
      <c r="G83"/>
      <c r="H83"/>
      <c r="I83"/>
    </row>
    <row r="84" spans="2:9" ht="15" x14ac:dyDescent="0.25">
      <c r="B84"/>
      <c r="C84"/>
      <c r="D84"/>
      <c r="E84"/>
      <c r="F84"/>
      <c r="G84"/>
      <c r="H84"/>
      <c r="I84"/>
    </row>
    <row r="85" spans="2:9" ht="15" x14ac:dyDescent="0.25">
      <c r="B85"/>
      <c r="C85"/>
      <c r="D85"/>
      <c r="E85"/>
      <c r="F85"/>
      <c r="G85"/>
      <c r="H85"/>
      <c r="I85"/>
    </row>
    <row r="86" spans="2:9" ht="15" x14ac:dyDescent="0.25">
      <c r="B86"/>
      <c r="C86"/>
      <c r="D86"/>
      <c r="E86"/>
      <c r="F86"/>
      <c r="G86"/>
      <c r="H86"/>
      <c r="I86"/>
    </row>
    <row r="87" spans="2:9" ht="15" x14ac:dyDescent="0.25">
      <c r="B87"/>
      <c r="C87"/>
      <c r="D87"/>
      <c r="E87"/>
      <c r="F87"/>
      <c r="G87"/>
      <c r="H87"/>
      <c r="I87"/>
    </row>
    <row r="88" spans="2:9" ht="15" x14ac:dyDescent="0.25">
      <c r="B88"/>
      <c r="C88"/>
      <c r="D88"/>
      <c r="E88"/>
      <c r="F88"/>
      <c r="G88"/>
      <c r="H88"/>
      <c r="I88"/>
    </row>
    <row r="89" spans="2:9" ht="15" x14ac:dyDescent="0.25">
      <c r="B89"/>
      <c r="C89"/>
      <c r="D89"/>
      <c r="E89"/>
      <c r="F89"/>
      <c r="G89"/>
      <c r="H89"/>
      <c r="I89"/>
    </row>
    <row r="90" spans="2:9" ht="15" x14ac:dyDescent="0.25">
      <c r="B90"/>
      <c r="C90"/>
      <c r="D90"/>
      <c r="E90"/>
      <c r="F90"/>
      <c r="G90"/>
      <c r="H90"/>
      <c r="I90"/>
    </row>
    <row r="91" spans="2:9" ht="15" x14ac:dyDescent="0.25">
      <c r="B91"/>
      <c r="C91"/>
      <c r="D91"/>
      <c r="E91"/>
      <c r="F91"/>
      <c r="G91"/>
      <c r="H91"/>
      <c r="I91"/>
    </row>
    <row r="92" spans="2:9" ht="15" x14ac:dyDescent="0.25">
      <c r="B92"/>
      <c r="C92"/>
      <c r="D92"/>
      <c r="E92"/>
      <c r="F92"/>
      <c r="G92"/>
      <c r="H92"/>
      <c r="I92"/>
    </row>
    <row r="93" spans="2:9" ht="15" x14ac:dyDescent="0.25">
      <c r="B93"/>
      <c r="C93"/>
      <c r="D93"/>
      <c r="E93"/>
      <c r="F93"/>
      <c r="G93"/>
      <c r="H93"/>
      <c r="I93"/>
    </row>
    <row r="94" spans="2:9" ht="15" x14ac:dyDescent="0.25">
      <c r="B94"/>
      <c r="C94"/>
      <c r="D94"/>
      <c r="E94"/>
      <c r="F94"/>
      <c r="G94"/>
      <c r="H94"/>
      <c r="I94"/>
    </row>
    <row r="95" spans="2:9" ht="15" x14ac:dyDescent="0.25">
      <c r="B95"/>
      <c r="C95"/>
      <c r="D95"/>
      <c r="E95"/>
      <c r="F95"/>
      <c r="G95"/>
      <c r="H95"/>
      <c r="I95"/>
    </row>
    <row r="96" spans="2:9" ht="15" x14ac:dyDescent="0.25">
      <c r="B96"/>
      <c r="C96"/>
      <c r="D96"/>
      <c r="E96"/>
      <c r="F96"/>
      <c r="G96"/>
      <c r="H96"/>
      <c r="I96"/>
    </row>
    <row r="97" spans="2:9" ht="15" x14ac:dyDescent="0.25">
      <c r="B97"/>
      <c r="C97"/>
      <c r="D97"/>
      <c r="E97"/>
      <c r="F97"/>
      <c r="G97"/>
      <c r="H97"/>
      <c r="I97"/>
    </row>
    <row r="98" spans="2:9" ht="15" x14ac:dyDescent="0.25">
      <c r="B98"/>
      <c r="C98"/>
      <c r="D98"/>
      <c r="E98"/>
      <c r="F98"/>
      <c r="G98"/>
      <c r="H98"/>
      <c r="I98"/>
    </row>
    <row r="99" spans="2:9" ht="15" x14ac:dyDescent="0.25">
      <c r="B99"/>
      <c r="C99"/>
      <c r="D99"/>
      <c r="E99"/>
      <c r="F99"/>
      <c r="G99"/>
      <c r="H99"/>
      <c r="I99"/>
    </row>
    <row r="100" spans="2:9" ht="15" x14ac:dyDescent="0.25">
      <c r="B100"/>
      <c r="C100"/>
      <c r="D100"/>
      <c r="E100"/>
      <c r="F100"/>
      <c r="G100"/>
      <c r="H100"/>
      <c r="I100"/>
    </row>
    <row r="101" spans="2:9" ht="15" x14ac:dyDescent="0.25">
      <c r="B101"/>
      <c r="C101"/>
      <c r="D101"/>
      <c r="E101"/>
      <c r="F101"/>
      <c r="G101"/>
      <c r="H101"/>
      <c r="I101"/>
    </row>
    <row r="102" spans="2:9" ht="15" x14ac:dyDescent="0.25">
      <c r="B102"/>
      <c r="C102"/>
      <c r="D102"/>
      <c r="E102"/>
      <c r="F102"/>
      <c r="G102"/>
      <c r="H102"/>
      <c r="I102"/>
    </row>
    <row r="103" spans="2:9" ht="15" x14ac:dyDescent="0.25">
      <c r="B103"/>
      <c r="C103"/>
      <c r="D103"/>
      <c r="E103"/>
      <c r="F103"/>
      <c r="G103"/>
      <c r="H103"/>
      <c r="I103"/>
    </row>
    <row r="104" spans="2:9" ht="15" x14ac:dyDescent="0.25">
      <c r="B104"/>
      <c r="C104"/>
      <c r="D104"/>
      <c r="E104"/>
      <c r="F104"/>
      <c r="G104"/>
      <c r="H104"/>
      <c r="I104"/>
    </row>
    <row r="105" spans="2:9" ht="15" x14ac:dyDescent="0.25">
      <c r="B105"/>
      <c r="C105"/>
      <c r="D105"/>
      <c r="E105"/>
      <c r="F105"/>
      <c r="G105"/>
      <c r="H105"/>
      <c r="I105"/>
    </row>
    <row r="106" spans="2:9" ht="15" x14ac:dyDescent="0.25">
      <c r="B106"/>
      <c r="C106"/>
      <c r="D106"/>
      <c r="E106"/>
      <c r="F106"/>
      <c r="G106"/>
      <c r="H106"/>
      <c r="I106"/>
    </row>
    <row r="107" spans="2:9" ht="15" x14ac:dyDescent="0.25">
      <c r="B107"/>
      <c r="C107"/>
      <c r="D107"/>
      <c r="E107"/>
      <c r="F107"/>
      <c r="G107"/>
      <c r="H107"/>
      <c r="I107"/>
    </row>
    <row r="108" spans="2:9" ht="15" x14ac:dyDescent="0.25">
      <c r="B108"/>
      <c r="C108"/>
      <c r="D108"/>
      <c r="E108"/>
      <c r="F108"/>
      <c r="G108"/>
      <c r="H108"/>
      <c r="I108"/>
    </row>
    <row r="109" spans="2:9" ht="15" x14ac:dyDescent="0.25">
      <c r="B109"/>
      <c r="C109"/>
      <c r="D109"/>
      <c r="E109"/>
      <c r="F109"/>
      <c r="G109"/>
      <c r="H109"/>
      <c r="I109"/>
    </row>
    <row r="110" spans="2:9" ht="15" x14ac:dyDescent="0.25">
      <c r="B110"/>
      <c r="C110"/>
      <c r="D110"/>
      <c r="E110"/>
      <c r="F110"/>
      <c r="G110"/>
      <c r="H110"/>
      <c r="I110"/>
    </row>
    <row r="111" spans="2:9" ht="15" x14ac:dyDescent="0.25">
      <c r="B111"/>
      <c r="C111"/>
      <c r="D111"/>
      <c r="E111"/>
      <c r="F111"/>
      <c r="G111"/>
      <c r="H111"/>
      <c r="I111"/>
    </row>
    <row r="112" spans="2:9" ht="15" x14ac:dyDescent="0.25">
      <c r="B112"/>
      <c r="C112"/>
      <c r="D112"/>
      <c r="E112"/>
      <c r="F112"/>
      <c r="G112"/>
      <c r="H112"/>
      <c r="I112"/>
    </row>
    <row r="113" spans="2:9" ht="15" x14ac:dyDescent="0.25">
      <c r="B113"/>
      <c r="C113"/>
      <c r="D113"/>
      <c r="E113"/>
      <c r="F113"/>
      <c r="G113"/>
      <c r="H113"/>
      <c r="I113"/>
    </row>
    <row r="114" spans="2:9" ht="15" x14ac:dyDescent="0.25">
      <c r="B114"/>
      <c r="C114"/>
      <c r="D114"/>
      <c r="E114"/>
      <c r="F114"/>
      <c r="G114"/>
      <c r="H114"/>
      <c r="I114"/>
    </row>
    <row r="115" spans="2:9" ht="15" x14ac:dyDescent="0.25">
      <c r="B115"/>
      <c r="C115"/>
      <c r="D115"/>
      <c r="E115"/>
      <c r="F115"/>
      <c r="G115"/>
      <c r="H115"/>
      <c r="I115"/>
    </row>
    <row r="116" spans="2:9" ht="15" x14ac:dyDescent="0.25">
      <c r="B116"/>
      <c r="C116"/>
      <c r="D116"/>
      <c r="E116"/>
      <c r="F116"/>
      <c r="G116"/>
      <c r="H116"/>
      <c r="I116"/>
    </row>
    <row r="117" spans="2:9" ht="15" x14ac:dyDescent="0.25">
      <c r="B117"/>
      <c r="C117"/>
      <c r="D117"/>
      <c r="E117"/>
      <c r="F117"/>
      <c r="G117"/>
      <c r="H117"/>
      <c r="I117"/>
    </row>
    <row r="118" spans="2:9" ht="15" x14ac:dyDescent="0.25">
      <c r="B118"/>
      <c r="C118"/>
      <c r="D118"/>
      <c r="E118"/>
      <c r="F118"/>
      <c r="G118"/>
      <c r="H118"/>
      <c r="I118"/>
    </row>
    <row r="119" spans="2:9" ht="15" x14ac:dyDescent="0.25">
      <c r="B119"/>
      <c r="C119"/>
      <c r="D119"/>
      <c r="E119"/>
      <c r="F119"/>
      <c r="G119"/>
      <c r="H119"/>
      <c r="I119"/>
    </row>
    <row r="120" spans="2:9" ht="15" x14ac:dyDescent="0.25">
      <c r="B120"/>
      <c r="C120"/>
      <c r="D120"/>
      <c r="E120"/>
      <c r="F120"/>
      <c r="G120"/>
      <c r="H120"/>
      <c r="I120"/>
    </row>
    <row r="121" spans="2:9" ht="15" x14ac:dyDescent="0.25">
      <c r="B121"/>
      <c r="C121"/>
      <c r="D121"/>
      <c r="E121"/>
      <c r="F121"/>
      <c r="G121"/>
      <c r="H121"/>
      <c r="I121"/>
    </row>
    <row r="122" spans="2:9" ht="15" x14ac:dyDescent="0.25">
      <c r="B122"/>
      <c r="C122"/>
      <c r="D122"/>
      <c r="E122"/>
      <c r="F122"/>
      <c r="G122"/>
      <c r="H122"/>
      <c r="I122"/>
    </row>
    <row r="123" spans="2:9" ht="15" x14ac:dyDescent="0.25">
      <c r="B123"/>
      <c r="C123"/>
      <c r="D123"/>
      <c r="E123"/>
      <c r="F123"/>
      <c r="G123"/>
      <c r="H123"/>
      <c r="I123"/>
    </row>
    <row r="124" spans="2:9" ht="15" x14ac:dyDescent="0.25">
      <c r="B124"/>
      <c r="C124"/>
      <c r="D124"/>
      <c r="E124"/>
      <c r="F124"/>
      <c r="G124"/>
      <c r="H124"/>
      <c r="I124"/>
    </row>
    <row r="125" spans="2:9" ht="15" x14ac:dyDescent="0.25">
      <c r="B125"/>
      <c r="C125"/>
      <c r="D125"/>
      <c r="E125"/>
      <c r="F125"/>
      <c r="G125"/>
      <c r="H125"/>
      <c r="I125"/>
    </row>
    <row r="126" spans="2:9" ht="15" x14ac:dyDescent="0.25">
      <c r="B126"/>
      <c r="C126"/>
      <c r="D126"/>
      <c r="E126"/>
      <c r="F126"/>
      <c r="G126"/>
      <c r="H126"/>
      <c r="I126"/>
    </row>
    <row r="127" spans="2:9" ht="15" x14ac:dyDescent="0.25">
      <c r="B127"/>
      <c r="C127"/>
      <c r="D127"/>
      <c r="E127"/>
      <c r="F127"/>
      <c r="G127"/>
      <c r="H127"/>
      <c r="I127"/>
    </row>
    <row r="128" spans="2:9" ht="15" x14ac:dyDescent="0.25">
      <c r="B128"/>
      <c r="C128"/>
      <c r="D128"/>
      <c r="E128"/>
      <c r="F128"/>
      <c r="G128"/>
      <c r="H128"/>
      <c r="I128"/>
    </row>
    <row r="129" spans="2:9" ht="15" x14ac:dyDescent="0.25">
      <c r="B129"/>
      <c r="C129"/>
      <c r="D129"/>
      <c r="E129"/>
      <c r="F129"/>
      <c r="G129"/>
      <c r="H129"/>
      <c r="I129"/>
    </row>
  </sheetData>
  <mergeCells count="24">
    <mergeCell ref="C7:C8"/>
    <mergeCell ref="D7:D8"/>
    <mergeCell ref="E7:E8"/>
    <mergeCell ref="C2:H2"/>
    <mergeCell ref="C3:H3"/>
    <mergeCell ref="C4:H4"/>
    <mergeCell ref="B53:C53"/>
    <mergeCell ref="B6:H6"/>
    <mergeCell ref="B16:H16"/>
    <mergeCell ref="B34:G34"/>
    <mergeCell ref="B36:E36"/>
    <mergeCell ref="B37:E37"/>
    <mergeCell ref="B39:D39"/>
    <mergeCell ref="C17:C18"/>
    <mergeCell ref="D17:D18"/>
    <mergeCell ref="E17:E18"/>
    <mergeCell ref="F17:F18"/>
    <mergeCell ref="G17:G18"/>
    <mergeCell ref="H17:H18"/>
    <mergeCell ref="F53:G53"/>
    <mergeCell ref="F57:G57"/>
    <mergeCell ref="F7:F8"/>
    <mergeCell ref="G7:G8"/>
    <mergeCell ref="H7:H8"/>
  </mergeCells>
  <pageMargins left="0.70866141732283472" right="0.70866141732283472" top="0.74803149606299213" bottom="0.74803149606299213" header="0.31496062992125984" footer="0.31496062992125984"/>
  <pageSetup paperSize="9" scale="5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77"/>
  <sheetViews>
    <sheetView showGridLines="0" topLeftCell="A4" zoomScaleNormal="100" workbookViewId="0">
      <selection activeCell="C2" sqref="C2:H2"/>
    </sheetView>
  </sheetViews>
  <sheetFormatPr defaultRowHeight="15" x14ac:dyDescent="0.25"/>
  <cols>
    <col min="2" max="2" width="34.85546875" customWidth="1"/>
    <col min="3" max="3" width="13.85546875" customWidth="1"/>
    <col min="4" max="5" width="25.28515625" customWidth="1"/>
    <col min="6" max="11" width="22.85546875" customWidth="1"/>
    <col min="12" max="12" width="17.28515625" customWidth="1"/>
  </cols>
  <sheetData>
    <row r="1" spans="2:8" ht="15.75" thickBot="1" x14ac:dyDescent="0.3"/>
    <row r="2" spans="2:8" ht="16.5" customHeight="1" thickBot="1" x14ac:dyDescent="0.3">
      <c r="B2" s="86" t="s">
        <v>0</v>
      </c>
      <c r="C2" s="247" t="s">
        <v>217</v>
      </c>
      <c r="D2" s="248"/>
      <c r="E2" s="248"/>
      <c r="F2" s="248"/>
      <c r="G2" s="248"/>
      <c r="H2" s="249"/>
    </row>
    <row r="3" spans="2:8" ht="42" customHeight="1" thickBot="1" x14ac:dyDescent="0.3">
      <c r="B3" s="2" t="s">
        <v>1</v>
      </c>
      <c r="C3" s="247" t="s">
        <v>229</v>
      </c>
      <c r="D3" s="248"/>
      <c r="E3" s="248"/>
      <c r="F3" s="248"/>
      <c r="G3" s="248"/>
      <c r="H3" s="249"/>
    </row>
    <row r="4" spans="2:8" ht="25.5" customHeight="1" thickBot="1" x14ac:dyDescent="0.3">
      <c r="B4" s="3" t="s">
        <v>2</v>
      </c>
      <c r="C4" s="250" t="str">
        <f>TEXT('Notes to Bidder'!D4,"")</f>
        <v/>
      </c>
      <c r="D4" s="251"/>
      <c r="E4" s="251"/>
      <c r="F4" s="251"/>
      <c r="G4" s="251"/>
      <c r="H4" s="252"/>
    </row>
    <row r="5" spans="2:8" ht="16.5" thickBot="1" x14ac:dyDescent="0.3">
      <c r="B5" s="4"/>
      <c r="C5" s="28"/>
      <c r="D5" s="28"/>
      <c r="E5" s="28"/>
      <c r="F5" s="28"/>
      <c r="G5" s="28"/>
      <c r="H5" s="28"/>
    </row>
    <row r="6" spans="2:8" ht="16.5" thickBot="1" x14ac:dyDescent="0.3">
      <c r="B6" s="278" t="s">
        <v>22</v>
      </c>
      <c r="C6" s="279"/>
      <c r="D6" s="279"/>
      <c r="E6" s="279"/>
      <c r="F6" s="279"/>
      <c r="G6" s="279"/>
      <c r="H6" s="280"/>
    </row>
    <row r="7" spans="2:8" ht="15" customHeight="1" x14ac:dyDescent="0.25">
      <c r="B7" s="95" t="s">
        <v>4</v>
      </c>
      <c r="C7" s="273" t="s">
        <v>5</v>
      </c>
      <c r="D7" s="237" t="s">
        <v>75</v>
      </c>
      <c r="E7" s="237" t="s">
        <v>170</v>
      </c>
      <c r="F7" s="237" t="s">
        <v>171</v>
      </c>
      <c r="G7" s="237" t="s">
        <v>172</v>
      </c>
      <c r="H7" s="237" t="s">
        <v>220</v>
      </c>
    </row>
    <row r="8" spans="2:8" ht="15.75" thickBot="1" x14ac:dyDescent="0.3">
      <c r="B8" s="96" t="s">
        <v>114</v>
      </c>
      <c r="C8" s="244"/>
      <c r="D8" s="238"/>
      <c r="E8" s="238"/>
      <c r="F8" s="238"/>
      <c r="G8" s="238"/>
      <c r="H8" s="238"/>
    </row>
    <row r="9" spans="2:8" x14ac:dyDescent="0.25">
      <c r="B9" s="52" t="s">
        <v>115</v>
      </c>
      <c r="C9" s="14">
        <v>1431</v>
      </c>
      <c r="D9" s="22"/>
      <c r="E9" s="145">
        <f>D9*12</f>
        <v>0</v>
      </c>
      <c r="F9" s="145">
        <f>(E9*$G$58)+E9</f>
        <v>0</v>
      </c>
      <c r="G9" s="145">
        <f>(F9*$H$58)+F9</f>
        <v>0</v>
      </c>
      <c r="H9" s="128">
        <f>E9+F9+G9</f>
        <v>0</v>
      </c>
    </row>
    <row r="10" spans="2:8" x14ac:dyDescent="0.25">
      <c r="B10" s="53" t="s">
        <v>116</v>
      </c>
      <c r="C10" s="15">
        <v>407</v>
      </c>
      <c r="D10" s="25"/>
      <c r="E10" s="145">
        <f t="shared" ref="E10:E18" si="0">D10*12</f>
        <v>0</v>
      </c>
      <c r="F10" s="145">
        <f t="shared" ref="F10:F18" si="1">(E10*$F$37)+E10</f>
        <v>0</v>
      </c>
      <c r="G10" s="145">
        <f t="shared" ref="G10:G18" si="2">(F10*$G$37)+F10</f>
        <v>0</v>
      </c>
      <c r="H10" s="128">
        <f t="shared" ref="H10:H18" si="3">E10+F10+G10</f>
        <v>0</v>
      </c>
    </row>
    <row r="11" spans="2:8" ht="26.25" x14ac:dyDescent="0.25">
      <c r="B11" s="141" t="s">
        <v>117</v>
      </c>
      <c r="C11" s="37">
        <v>458</v>
      </c>
      <c r="D11" s="25"/>
      <c r="E11" s="145">
        <f t="shared" si="0"/>
        <v>0</v>
      </c>
      <c r="F11" s="145">
        <f t="shared" si="1"/>
        <v>0</v>
      </c>
      <c r="G11" s="145">
        <f t="shared" si="2"/>
        <v>0</v>
      </c>
      <c r="H11" s="128">
        <f t="shared" si="3"/>
        <v>0</v>
      </c>
    </row>
    <row r="12" spans="2:8" ht="26.25" x14ac:dyDescent="0.25">
      <c r="B12" s="141" t="s">
        <v>118</v>
      </c>
      <c r="C12" s="36">
        <v>1879</v>
      </c>
      <c r="D12" s="25"/>
      <c r="E12" s="145">
        <f t="shared" si="0"/>
        <v>0</v>
      </c>
      <c r="F12" s="145">
        <f t="shared" si="1"/>
        <v>0</v>
      </c>
      <c r="G12" s="145">
        <f t="shared" si="2"/>
        <v>0</v>
      </c>
      <c r="H12" s="128">
        <f t="shared" si="3"/>
        <v>0</v>
      </c>
    </row>
    <row r="13" spans="2:8" x14ac:dyDescent="0.25">
      <c r="B13" s="141" t="s">
        <v>119</v>
      </c>
      <c r="C13" s="36">
        <v>378</v>
      </c>
      <c r="D13" s="25"/>
      <c r="E13" s="145">
        <f t="shared" si="0"/>
        <v>0</v>
      </c>
      <c r="F13" s="145">
        <f t="shared" si="1"/>
        <v>0</v>
      </c>
      <c r="G13" s="145">
        <f t="shared" si="2"/>
        <v>0</v>
      </c>
      <c r="H13" s="128">
        <f t="shared" si="3"/>
        <v>0</v>
      </c>
    </row>
    <row r="14" spans="2:8" ht="26.25" x14ac:dyDescent="0.25">
      <c r="B14" s="141" t="s">
        <v>120</v>
      </c>
      <c r="C14" s="36">
        <v>1058</v>
      </c>
      <c r="D14" s="25"/>
      <c r="E14" s="145">
        <f t="shared" si="0"/>
        <v>0</v>
      </c>
      <c r="F14" s="145">
        <f t="shared" si="1"/>
        <v>0</v>
      </c>
      <c r="G14" s="145">
        <f t="shared" si="2"/>
        <v>0</v>
      </c>
      <c r="H14" s="128">
        <f t="shared" si="3"/>
        <v>0</v>
      </c>
    </row>
    <row r="15" spans="2:8" ht="26.25" x14ac:dyDescent="0.25">
      <c r="B15" s="141" t="s">
        <v>121</v>
      </c>
      <c r="C15" s="36">
        <v>591</v>
      </c>
      <c r="D15" s="25"/>
      <c r="E15" s="145">
        <f t="shared" si="0"/>
        <v>0</v>
      </c>
      <c r="F15" s="145">
        <f t="shared" si="1"/>
        <v>0</v>
      </c>
      <c r="G15" s="145">
        <f t="shared" si="2"/>
        <v>0</v>
      </c>
      <c r="H15" s="128">
        <f t="shared" si="3"/>
        <v>0</v>
      </c>
    </row>
    <row r="16" spans="2:8" ht="26.25" x14ac:dyDescent="0.25">
      <c r="B16" s="141" t="s">
        <v>122</v>
      </c>
      <c r="C16" s="36">
        <v>428</v>
      </c>
      <c r="D16" s="25"/>
      <c r="E16" s="145">
        <f t="shared" si="0"/>
        <v>0</v>
      </c>
      <c r="F16" s="145">
        <f t="shared" si="1"/>
        <v>0</v>
      </c>
      <c r="G16" s="145">
        <f t="shared" si="2"/>
        <v>0</v>
      </c>
      <c r="H16" s="128">
        <f t="shared" si="3"/>
        <v>0</v>
      </c>
    </row>
    <row r="17" spans="2:12" x14ac:dyDescent="0.25">
      <c r="B17" s="142" t="s">
        <v>123</v>
      </c>
      <c r="C17" s="38">
        <v>30</v>
      </c>
      <c r="D17" s="25"/>
      <c r="E17" s="145">
        <f t="shared" si="0"/>
        <v>0</v>
      </c>
      <c r="F17" s="145">
        <f t="shared" si="1"/>
        <v>0</v>
      </c>
      <c r="G17" s="145">
        <f t="shared" si="2"/>
        <v>0</v>
      </c>
      <c r="H17" s="128">
        <f t="shared" si="3"/>
        <v>0</v>
      </c>
    </row>
    <row r="18" spans="2:12" ht="15.75" thickBot="1" x14ac:dyDescent="0.3">
      <c r="B18" s="143" t="s">
        <v>124</v>
      </c>
      <c r="C18" s="144">
        <v>59</v>
      </c>
      <c r="D18" s="71"/>
      <c r="E18" s="145">
        <f t="shared" si="0"/>
        <v>0</v>
      </c>
      <c r="F18" s="145">
        <f t="shared" si="1"/>
        <v>0</v>
      </c>
      <c r="G18" s="145">
        <f t="shared" si="2"/>
        <v>0</v>
      </c>
      <c r="H18" s="128">
        <f t="shared" si="3"/>
        <v>0</v>
      </c>
    </row>
    <row r="19" spans="2:12" ht="15.75" thickBot="1" x14ac:dyDescent="0.3">
      <c r="B19" s="10" t="s">
        <v>14</v>
      </c>
      <c r="C19" s="79">
        <f t="shared" ref="C19:G19" si="4">SUM(C9:C18)</f>
        <v>6719</v>
      </c>
      <c r="D19" s="97">
        <f t="shared" si="4"/>
        <v>0</v>
      </c>
      <c r="E19" s="97">
        <f t="shared" si="4"/>
        <v>0</v>
      </c>
      <c r="F19" s="97">
        <f t="shared" si="4"/>
        <v>0</v>
      </c>
      <c r="G19" s="97">
        <f t="shared" si="4"/>
        <v>0</v>
      </c>
      <c r="H19" s="99">
        <f>SUM(H9:H18)</f>
        <v>0</v>
      </c>
    </row>
    <row r="20" spans="2:12" ht="15.75" thickBot="1" x14ac:dyDescent="0.3"/>
    <row r="21" spans="2:12" s="42" customFormat="1" ht="16.5" thickBot="1" x14ac:dyDescent="0.3">
      <c r="B21" s="278" t="s">
        <v>22</v>
      </c>
      <c r="C21" s="279"/>
      <c r="D21" s="279"/>
      <c r="E21" s="279"/>
      <c r="F21" s="279"/>
      <c r="G21" s="279"/>
      <c r="H21" s="280"/>
      <c r="I21"/>
      <c r="J21"/>
      <c r="K21"/>
      <c r="L21"/>
    </row>
    <row r="22" spans="2:12" s="42" customFormat="1" ht="15.75" customHeight="1" x14ac:dyDescent="0.25">
      <c r="B22" s="95" t="s">
        <v>4</v>
      </c>
      <c r="C22" s="273" t="s">
        <v>5</v>
      </c>
      <c r="D22" s="237" t="s">
        <v>37</v>
      </c>
      <c r="E22" s="237" t="s">
        <v>170</v>
      </c>
      <c r="F22" s="237" t="s">
        <v>171</v>
      </c>
      <c r="G22" s="237" t="s">
        <v>172</v>
      </c>
      <c r="H22" s="237" t="s">
        <v>220</v>
      </c>
      <c r="I22"/>
      <c r="J22"/>
      <c r="K22"/>
    </row>
    <row r="23" spans="2:12" ht="15.75" thickBot="1" x14ac:dyDescent="0.3">
      <c r="B23" s="96" t="s">
        <v>50</v>
      </c>
      <c r="C23" s="244"/>
      <c r="D23" s="238"/>
      <c r="E23" s="238"/>
      <c r="F23" s="238"/>
      <c r="G23" s="238"/>
      <c r="H23" s="238"/>
    </row>
    <row r="24" spans="2:12" ht="25.5" x14ac:dyDescent="0.25">
      <c r="B24" s="84" t="s">
        <v>51</v>
      </c>
      <c r="C24" s="21">
        <v>9289</v>
      </c>
      <c r="D24" s="22"/>
      <c r="E24" s="55">
        <f>D24*12</f>
        <v>0</v>
      </c>
      <c r="F24" s="55">
        <f>(E24*$G$58)+E24</f>
        <v>0</v>
      </c>
      <c r="G24" s="55">
        <f>(F24*$H$58)+F24</f>
        <v>0</v>
      </c>
      <c r="H24" s="62">
        <f>E24+F24+G24</f>
        <v>0</v>
      </c>
    </row>
    <row r="25" spans="2:12" x14ac:dyDescent="0.25">
      <c r="B25" s="60" t="s">
        <v>169</v>
      </c>
      <c r="C25" s="24">
        <v>4435</v>
      </c>
      <c r="D25" s="22"/>
      <c r="E25" s="55">
        <f t="shared" ref="E25:E30" si="5">D25*12</f>
        <v>0</v>
      </c>
      <c r="F25" s="55">
        <f t="shared" ref="F25:F30" si="6">(E25*$G$58)+E25</f>
        <v>0</v>
      </c>
      <c r="G25" s="55">
        <f t="shared" ref="G25:G30" si="7">(F25*$H$58)+F25</f>
        <v>0</v>
      </c>
      <c r="H25" s="62">
        <f t="shared" ref="H25:H30" si="8">E25+F25+G25</f>
        <v>0</v>
      </c>
    </row>
    <row r="26" spans="2:12" x14ac:dyDescent="0.25">
      <c r="B26" s="60" t="s">
        <v>52</v>
      </c>
      <c r="C26" s="24">
        <v>1350</v>
      </c>
      <c r="D26" s="22"/>
      <c r="E26" s="55">
        <f t="shared" si="5"/>
        <v>0</v>
      </c>
      <c r="F26" s="55">
        <f t="shared" si="6"/>
        <v>0</v>
      </c>
      <c r="G26" s="55">
        <f t="shared" si="7"/>
        <v>0</v>
      </c>
      <c r="H26" s="62">
        <f t="shared" si="8"/>
        <v>0</v>
      </c>
    </row>
    <row r="27" spans="2:12" x14ac:dyDescent="0.25">
      <c r="B27" s="60" t="s">
        <v>53</v>
      </c>
      <c r="C27" s="24">
        <v>2526</v>
      </c>
      <c r="D27" s="22"/>
      <c r="E27" s="55">
        <f t="shared" si="5"/>
        <v>0</v>
      </c>
      <c r="F27" s="55">
        <f t="shared" si="6"/>
        <v>0</v>
      </c>
      <c r="G27" s="55">
        <f t="shared" si="7"/>
        <v>0</v>
      </c>
      <c r="H27" s="62">
        <f t="shared" si="8"/>
        <v>0</v>
      </c>
    </row>
    <row r="28" spans="2:12" ht="24.75" customHeight="1" x14ac:dyDescent="0.25">
      <c r="B28" s="60" t="s">
        <v>54</v>
      </c>
      <c r="C28" s="24">
        <v>2460</v>
      </c>
      <c r="D28" s="22"/>
      <c r="E28" s="55">
        <f t="shared" si="5"/>
        <v>0</v>
      </c>
      <c r="F28" s="55">
        <f t="shared" si="6"/>
        <v>0</v>
      </c>
      <c r="G28" s="55">
        <f t="shared" si="7"/>
        <v>0</v>
      </c>
      <c r="H28" s="62">
        <f t="shared" si="8"/>
        <v>0</v>
      </c>
    </row>
    <row r="29" spans="2:12" s="8" customFormat="1" x14ac:dyDescent="0.25">
      <c r="B29" s="60" t="s">
        <v>55</v>
      </c>
      <c r="C29" s="30">
        <v>735</v>
      </c>
      <c r="D29" s="22"/>
      <c r="E29" s="89">
        <f t="shared" si="5"/>
        <v>0</v>
      </c>
      <c r="F29" s="55">
        <f t="shared" si="6"/>
        <v>0</v>
      </c>
      <c r="G29" s="55">
        <f t="shared" si="7"/>
        <v>0</v>
      </c>
      <c r="H29" s="62">
        <f t="shared" si="8"/>
        <v>0</v>
      </c>
      <c r="I29"/>
      <c r="J29"/>
      <c r="K29"/>
    </row>
    <row r="30" spans="2:12" ht="15.75" thickBot="1" x14ac:dyDescent="0.3">
      <c r="B30" s="69" t="s">
        <v>56</v>
      </c>
      <c r="C30" s="131">
        <v>2707</v>
      </c>
      <c r="D30" s="111"/>
      <c r="E30" s="83">
        <f t="shared" si="5"/>
        <v>0</v>
      </c>
      <c r="F30" s="146">
        <f t="shared" si="6"/>
        <v>0</v>
      </c>
      <c r="G30" s="89">
        <f t="shared" si="7"/>
        <v>0</v>
      </c>
      <c r="H30" s="62">
        <f t="shared" si="8"/>
        <v>0</v>
      </c>
    </row>
    <row r="31" spans="2:12" ht="15.75" thickBot="1" x14ac:dyDescent="0.3">
      <c r="B31" s="10" t="s">
        <v>14</v>
      </c>
      <c r="C31" s="134">
        <f t="shared" ref="C31:G31" si="9">SUM(C24:C30)</f>
        <v>23502</v>
      </c>
      <c r="D31" s="166">
        <f t="shared" si="9"/>
        <v>0</v>
      </c>
      <c r="E31" s="97">
        <f t="shared" si="9"/>
        <v>0</v>
      </c>
      <c r="F31" s="99">
        <f t="shared" si="9"/>
        <v>0</v>
      </c>
      <c r="G31" s="97">
        <f t="shared" si="9"/>
        <v>0</v>
      </c>
      <c r="H31" s="97">
        <f>SUM(H24:H30)</f>
        <v>0</v>
      </c>
    </row>
    <row r="32" spans="2:12" ht="15.75" thickBot="1" x14ac:dyDescent="0.3"/>
    <row r="33" spans="2:8" ht="16.5" thickBot="1" x14ac:dyDescent="0.3">
      <c r="B33" s="278" t="s">
        <v>22</v>
      </c>
      <c r="C33" s="279"/>
      <c r="D33" s="279"/>
      <c r="E33" s="279"/>
      <c r="F33" s="279"/>
      <c r="G33" s="279"/>
      <c r="H33" s="280"/>
    </row>
    <row r="34" spans="2:8" ht="15" customHeight="1" x14ac:dyDescent="0.25">
      <c r="B34" s="85" t="s">
        <v>4</v>
      </c>
      <c r="C34" s="237" t="s">
        <v>5</v>
      </c>
      <c r="D34" s="237" t="s">
        <v>75</v>
      </c>
      <c r="E34" s="237" t="s">
        <v>170</v>
      </c>
      <c r="F34" s="237" t="s">
        <v>171</v>
      </c>
      <c r="G34" s="237" t="s">
        <v>172</v>
      </c>
      <c r="H34" s="237" t="s">
        <v>220</v>
      </c>
    </row>
    <row r="35" spans="2:8" ht="15.75" thickBot="1" x14ac:dyDescent="0.3">
      <c r="B35" s="87" t="s">
        <v>57</v>
      </c>
      <c r="C35" s="238"/>
      <c r="D35" s="238"/>
      <c r="E35" s="238"/>
      <c r="F35" s="238"/>
      <c r="G35" s="238"/>
      <c r="H35" s="238"/>
    </row>
    <row r="36" spans="2:8" x14ac:dyDescent="0.25">
      <c r="B36" s="147" t="s">
        <v>58</v>
      </c>
      <c r="C36" s="21">
        <v>100</v>
      </c>
      <c r="D36" s="22"/>
      <c r="E36" s="55">
        <f>D36*12</f>
        <v>0</v>
      </c>
      <c r="F36" s="55">
        <f>(E36*$G$58)+E36</f>
        <v>0</v>
      </c>
      <c r="G36" s="55">
        <f>(F36*$H$58)+F36</f>
        <v>0</v>
      </c>
      <c r="H36" s="55">
        <f>E36+F36+G36</f>
        <v>0</v>
      </c>
    </row>
    <row r="37" spans="2:8" x14ac:dyDescent="0.25">
      <c r="B37" s="60" t="s">
        <v>59</v>
      </c>
      <c r="C37" s="24">
        <v>100</v>
      </c>
      <c r="D37" s="25"/>
      <c r="E37" s="33">
        <f t="shared" ref="E37:E53" si="10">D37*12</f>
        <v>0</v>
      </c>
      <c r="F37" s="33">
        <f t="shared" ref="F37:F53" si="11">(E37*$G$58)+E37</f>
        <v>0</v>
      </c>
      <c r="G37" s="33">
        <f t="shared" ref="G37:G53" si="12">(F37*$H$58)+F37</f>
        <v>0</v>
      </c>
      <c r="H37" s="55">
        <f t="shared" ref="H37:H53" si="13">E37+F37+G37</f>
        <v>0</v>
      </c>
    </row>
    <row r="38" spans="2:8" x14ac:dyDescent="0.25">
      <c r="B38" s="60" t="s">
        <v>60</v>
      </c>
      <c r="C38" s="24">
        <v>100</v>
      </c>
      <c r="D38" s="25"/>
      <c r="E38" s="33">
        <f>D38*12</f>
        <v>0</v>
      </c>
      <c r="F38" s="33">
        <f t="shared" si="11"/>
        <v>0</v>
      </c>
      <c r="G38" s="33">
        <f t="shared" si="12"/>
        <v>0</v>
      </c>
      <c r="H38" s="55">
        <f t="shared" si="13"/>
        <v>0</v>
      </c>
    </row>
    <row r="39" spans="2:8" x14ac:dyDescent="0.25">
      <c r="B39" s="60" t="s">
        <v>61</v>
      </c>
      <c r="C39" s="30">
        <v>150</v>
      </c>
      <c r="D39" s="25"/>
      <c r="E39" s="33">
        <f t="shared" si="10"/>
        <v>0</v>
      </c>
      <c r="F39" s="33">
        <f t="shared" si="11"/>
        <v>0</v>
      </c>
      <c r="G39" s="33">
        <f t="shared" si="12"/>
        <v>0</v>
      </c>
      <c r="H39" s="55">
        <f t="shared" si="13"/>
        <v>0</v>
      </c>
    </row>
    <row r="40" spans="2:8" x14ac:dyDescent="0.25">
      <c r="B40" s="60" t="s">
        <v>62</v>
      </c>
      <c r="C40" s="30">
        <v>100</v>
      </c>
      <c r="D40" s="25"/>
      <c r="E40" s="33">
        <f t="shared" si="10"/>
        <v>0</v>
      </c>
      <c r="F40" s="33">
        <f t="shared" si="11"/>
        <v>0</v>
      </c>
      <c r="G40" s="33">
        <f>(F40*$H$58)+F40</f>
        <v>0</v>
      </c>
      <c r="H40" s="55">
        <f t="shared" si="13"/>
        <v>0</v>
      </c>
    </row>
    <row r="41" spans="2:8" x14ac:dyDescent="0.25">
      <c r="B41" s="60" t="s">
        <v>63</v>
      </c>
      <c r="C41" s="24">
        <v>149</v>
      </c>
      <c r="D41" s="25"/>
      <c r="E41" s="33">
        <f t="shared" si="10"/>
        <v>0</v>
      </c>
      <c r="F41" s="33">
        <f t="shared" si="11"/>
        <v>0</v>
      </c>
      <c r="G41" s="33">
        <f t="shared" si="12"/>
        <v>0</v>
      </c>
      <c r="H41" s="55">
        <f t="shared" si="13"/>
        <v>0</v>
      </c>
    </row>
    <row r="42" spans="2:8" x14ac:dyDescent="0.25">
      <c r="B42" s="60" t="s">
        <v>64</v>
      </c>
      <c r="C42" s="24">
        <v>149</v>
      </c>
      <c r="D42" s="25"/>
      <c r="E42" s="33">
        <f t="shared" si="10"/>
        <v>0</v>
      </c>
      <c r="F42" s="33">
        <f t="shared" si="11"/>
        <v>0</v>
      </c>
      <c r="G42" s="33">
        <f t="shared" si="12"/>
        <v>0</v>
      </c>
      <c r="H42" s="55">
        <f t="shared" si="13"/>
        <v>0</v>
      </c>
    </row>
    <row r="43" spans="2:8" x14ac:dyDescent="0.25">
      <c r="B43" s="60" t="s">
        <v>65</v>
      </c>
      <c r="C43" s="24">
        <v>149</v>
      </c>
      <c r="D43" s="25"/>
      <c r="E43" s="33">
        <f t="shared" si="10"/>
        <v>0</v>
      </c>
      <c r="F43" s="33">
        <f t="shared" si="11"/>
        <v>0</v>
      </c>
      <c r="G43" s="33">
        <f t="shared" si="12"/>
        <v>0</v>
      </c>
      <c r="H43" s="55">
        <f t="shared" si="13"/>
        <v>0</v>
      </c>
    </row>
    <row r="44" spans="2:8" x14ac:dyDescent="0.25">
      <c r="B44" s="60" t="s">
        <v>66</v>
      </c>
      <c r="C44" s="24">
        <v>149</v>
      </c>
      <c r="D44" s="25"/>
      <c r="E44" s="33">
        <f t="shared" si="10"/>
        <v>0</v>
      </c>
      <c r="F44" s="33">
        <f t="shared" si="11"/>
        <v>0</v>
      </c>
      <c r="G44" s="33">
        <f t="shared" si="12"/>
        <v>0</v>
      </c>
      <c r="H44" s="55">
        <f t="shared" si="13"/>
        <v>0</v>
      </c>
    </row>
    <row r="45" spans="2:8" x14ac:dyDescent="0.25">
      <c r="B45" s="60" t="s">
        <v>67</v>
      </c>
      <c r="C45" s="24">
        <v>100</v>
      </c>
      <c r="D45" s="25"/>
      <c r="E45" s="33">
        <f t="shared" si="10"/>
        <v>0</v>
      </c>
      <c r="F45" s="33">
        <f t="shared" si="11"/>
        <v>0</v>
      </c>
      <c r="G45" s="33">
        <f t="shared" si="12"/>
        <v>0</v>
      </c>
      <c r="H45" s="55">
        <f t="shared" si="13"/>
        <v>0</v>
      </c>
    </row>
    <row r="46" spans="2:8" x14ac:dyDescent="0.25">
      <c r="B46" s="60" t="s">
        <v>68</v>
      </c>
      <c r="C46" s="24">
        <v>100</v>
      </c>
      <c r="D46" s="25"/>
      <c r="E46" s="33">
        <f t="shared" si="10"/>
        <v>0</v>
      </c>
      <c r="F46" s="33">
        <f t="shared" si="11"/>
        <v>0</v>
      </c>
      <c r="G46" s="33">
        <f t="shared" si="12"/>
        <v>0</v>
      </c>
      <c r="H46" s="55">
        <f>E46+F46+G46</f>
        <v>0</v>
      </c>
    </row>
    <row r="47" spans="2:8" x14ac:dyDescent="0.25">
      <c r="B47" s="60" t="s">
        <v>69</v>
      </c>
      <c r="C47" s="24">
        <v>100</v>
      </c>
      <c r="D47" s="25"/>
      <c r="E47" s="33">
        <f t="shared" si="10"/>
        <v>0</v>
      </c>
      <c r="F47" s="33">
        <f t="shared" si="11"/>
        <v>0</v>
      </c>
      <c r="G47" s="33">
        <f t="shared" si="12"/>
        <v>0</v>
      </c>
      <c r="H47" s="55">
        <f t="shared" si="13"/>
        <v>0</v>
      </c>
    </row>
    <row r="48" spans="2:8" ht="25.5" x14ac:dyDescent="0.25">
      <c r="B48" s="60" t="s">
        <v>70</v>
      </c>
      <c r="C48" s="24">
        <v>100</v>
      </c>
      <c r="D48" s="25"/>
      <c r="E48" s="33">
        <f t="shared" si="10"/>
        <v>0</v>
      </c>
      <c r="F48" s="33">
        <f t="shared" si="11"/>
        <v>0</v>
      </c>
      <c r="G48" s="33">
        <f t="shared" si="12"/>
        <v>0</v>
      </c>
      <c r="H48" s="55">
        <f>E48+F48+G48</f>
        <v>0</v>
      </c>
    </row>
    <row r="49" spans="2:10" x14ac:dyDescent="0.25">
      <c r="B49" s="60" t="s">
        <v>71</v>
      </c>
      <c r="C49" s="24">
        <v>100</v>
      </c>
      <c r="D49" s="25"/>
      <c r="E49" s="33">
        <f t="shared" si="10"/>
        <v>0</v>
      </c>
      <c r="F49" s="33">
        <f t="shared" si="11"/>
        <v>0</v>
      </c>
      <c r="G49" s="33">
        <f t="shared" si="12"/>
        <v>0</v>
      </c>
      <c r="H49" s="55">
        <f t="shared" si="13"/>
        <v>0</v>
      </c>
    </row>
    <row r="50" spans="2:10" ht="25.5" x14ac:dyDescent="0.25">
      <c r="B50" s="60" t="s">
        <v>72</v>
      </c>
      <c r="C50" s="24">
        <v>400</v>
      </c>
      <c r="D50" s="25"/>
      <c r="E50" s="33">
        <f t="shared" si="10"/>
        <v>0</v>
      </c>
      <c r="F50" s="33">
        <f t="shared" si="11"/>
        <v>0</v>
      </c>
      <c r="G50" s="33">
        <f t="shared" si="12"/>
        <v>0</v>
      </c>
      <c r="H50" s="55">
        <f t="shared" si="13"/>
        <v>0</v>
      </c>
    </row>
    <row r="51" spans="2:10" x14ac:dyDescent="0.25">
      <c r="B51" s="60" t="s">
        <v>73</v>
      </c>
      <c r="C51" s="24">
        <v>100</v>
      </c>
      <c r="D51" s="25"/>
      <c r="E51" s="33">
        <f t="shared" si="10"/>
        <v>0</v>
      </c>
      <c r="F51" s="33">
        <f t="shared" si="11"/>
        <v>0</v>
      </c>
      <c r="G51" s="33">
        <f t="shared" si="12"/>
        <v>0</v>
      </c>
      <c r="H51" s="55">
        <f t="shared" si="13"/>
        <v>0</v>
      </c>
    </row>
    <row r="52" spans="2:10" x14ac:dyDescent="0.25">
      <c r="B52" s="148" t="s">
        <v>57</v>
      </c>
      <c r="C52" s="24">
        <v>100</v>
      </c>
      <c r="D52" s="25"/>
      <c r="E52" s="33">
        <f t="shared" si="10"/>
        <v>0</v>
      </c>
      <c r="F52" s="33">
        <f t="shared" si="11"/>
        <v>0</v>
      </c>
      <c r="G52" s="33">
        <f t="shared" si="12"/>
        <v>0</v>
      </c>
      <c r="H52" s="55">
        <f t="shared" si="13"/>
        <v>0</v>
      </c>
    </row>
    <row r="53" spans="2:10" ht="26.25" thickBot="1" x14ac:dyDescent="0.3">
      <c r="B53" s="69" t="s">
        <v>74</v>
      </c>
      <c r="C53" s="70">
        <v>400</v>
      </c>
      <c r="D53" s="71"/>
      <c r="E53" s="83">
        <f t="shared" si="10"/>
        <v>0</v>
      </c>
      <c r="F53" s="83">
        <f t="shared" si="11"/>
        <v>0</v>
      </c>
      <c r="G53" s="83">
        <f t="shared" si="12"/>
        <v>0</v>
      </c>
      <c r="H53" s="55">
        <f t="shared" si="13"/>
        <v>0</v>
      </c>
    </row>
    <row r="54" spans="2:10" ht="15.75" thickBot="1" x14ac:dyDescent="0.3">
      <c r="B54" s="149" t="s">
        <v>14</v>
      </c>
      <c r="C54" s="150">
        <f t="shared" ref="C54:G54" si="14">SUM(C36:C53)</f>
        <v>2646</v>
      </c>
      <c r="D54" s="167">
        <f t="shared" si="14"/>
        <v>0</v>
      </c>
      <c r="E54" s="97">
        <f t="shared" si="14"/>
        <v>0</v>
      </c>
      <c r="F54" s="165">
        <f t="shared" si="14"/>
        <v>0</v>
      </c>
      <c r="G54" s="165">
        <f t="shared" si="14"/>
        <v>0</v>
      </c>
      <c r="H54" s="165">
        <f>SUM(H36:H53)</f>
        <v>0</v>
      </c>
    </row>
    <row r="55" spans="2:10" ht="16.5" thickBot="1" x14ac:dyDescent="0.3">
      <c r="B55" s="263" t="s">
        <v>221</v>
      </c>
      <c r="C55" s="264"/>
      <c r="D55" s="264"/>
      <c r="E55" s="264"/>
      <c r="F55" s="264"/>
      <c r="G55" s="264"/>
      <c r="H55" s="151">
        <f>H19+H31+H54</f>
        <v>0</v>
      </c>
    </row>
    <row r="56" spans="2:10" ht="15.75" thickBot="1" x14ac:dyDescent="0.3"/>
    <row r="57" spans="2:10" ht="15.75" x14ac:dyDescent="0.25">
      <c r="B57" s="265" t="s">
        <v>28</v>
      </c>
      <c r="C57" s="266"/>
      <c r="D57" s="266"/>
      <c r="E57" s="266"/>
      <c r="F57" s="267"/>
      <c r="G57" s="67" t="s">
        <v>29</v>
      </c>
      <c r="H57" s="68" t="s">
        <v>30</v>
      </c>
      <c r="I57" s="44"/>
      <c r="J57" s="44"/>
    </row>
    <row r="58" spans="2:10" ht="15.75" thickBot="1" x14ac:dyDescent="0.3">
      <c r="B58" s="268" t="s">
        <v>31</v>
      </c>
      <c r="C58" s="269"/>
      <c r="D58" s="269"/>
      <c r="E58" s="269"/>
      <c r="F58" s="270"/>
      <c r="G58" s="92"/>
      <c r="H58" s="93"/>
      <c r="I58" s="45"/>
      <c r="J58" s="45"/>
    </row>
    <row r="59" spans="2:10" ht="15.75" thickBot="1" x14ac:dyDescent="0.3"/>
    <row r="60" spans="2:10" ht="19.5" thickBot="1" x14ac:dyDescent="0.35">
      <c r="B60" s="240" t="s">
        <v>168</v>
      </c>
      <c r="C60" s="241"/>
      <c r="D60" s="242"/>
      <c r="E60" s="49"/>
    </row>
    <row r="61" spans="2:10" x14ac:dyDescent="0.25">
      <c r="B61" s="177" t="s">
        <v>32</v>
      </c>
      <c r="C61" s="177" t="s">
        <v>33</v>
      </c>
      <c r="D61" s="177" t="s">
        <v>34</v>
      </c>
      <c r="E61" s="50"/>
    </row>
    <row r="62" spans="2:10" x14ac:dyDescent="0.25">
      <c r="B62" s="19" t="s">
        <v>35</v>
      </c>
      <c r="C62" s="15">
        <v>1</v>
      </c>
      <c r="D62" s="175"/>
      <c r="E62" s="51"/>
    </row>
    <row r="63" spans="2:10" x14ac:dyDescent="0.25">
      <c r="B63" s="19" t="s">
        <v>36</v>
      </c>
      <c r="C63" s="15">
        <v>1</v>
      </c>
      <c r="D63" s="175"/>
      <c r="E63" s="51"/>
    </row>
    <row r="67" spans="2:7" x14ac:dyDescent="0.25">
      <c r="B67" s="161"/>
      <c r="C67" s="162"/>
      <c r="D67" s="161"/>
    </row>
    <row r="68" spans="2:7" x14ac:dyDescent="0.25">
      <c r="B68" s="179" t="s">
        <v>218</v>
      </c>
      <c r="C68" s="180"/>
      <c r="D68" s="180"/>
      <c r="E68" s="180"/>
      <c r="F68" s="180"/>
    </row>
    <row r="69" spans="2:7" x14ac:dyDescent="0.25">
      <c r="B69" s="180"/>
      <c r="C69" s="180"/>
      <c r="D69" s="180"/>
      <c r="E69" s="180"/>
      <c r="F69" s="180"/>
    </row>
    <row r="70" spans="2:7" x14ac:dyDescent="0.25">
      <c r="B70" s="181"/>
      <c r="C70" s="180"/>
      <c r="D70" s="180"/>
      <c r="E70" s="180"/>
      <c r="F70" s="182"/>
    </row>
    <row r="71" spans="2:7" x14ac:dyDescent="0.25">
      <c r="B71" s="180"/>
      <c r="C71" s="180"/>
      <c r="D71" s="180"/>
      <c r="E71" s="180"/>
      <c r="F71" s="180"/>
    </row>
    <row r="72" spans="2:7" x14ac:dyDescent="0.25">
      <c r="B72" s="203"/>
      <c r="C72" s="204"/>
      <c r="F72" s="203"/>
      <c r="G72" s="205"/>
    </row>
    <row r="73" spans="2:7" ht="15.75" x14ac:dyDescent="0.25">
      <c r="B73" s="236" t="s">
        <v>231</v>
      </c>
      <c r="C73" s="236"/>
      <c r="F73" s="236" t="s">
        <v>232</v>
      </c>
      <c r="G73" s="236"/>
    </row>
    <row r="74" spans="2:7" ht="15.75" x14ac:dyDescent="0.25">
      <c r="B74" s="206"/>
      <c r="C74" s="206"/>
      <c r="F74" s="206"/>
    </row>
    <row r="75" spans="2:7" ht="15.75" x14ac:dyDescent="0.25">
      <c r="B75" s="206"/>
      <c r="C75" s="206"/>
      <c r="F75" s="206"/>
    </row>
    <row r="76" spans="2:7" ht="15.75" x14ac:dyDescent="0.25">
      <c r="B76" s="203"/>
      <c r="C76" s="206"/>
      <c r="F76" s="203"/>
      <c r="G76" s="203"/>
    </row>
    <row r="77" spans="2:7" ht="15.75" x14ac:dyDescent="0.25">
      <c r="B77" s="206" t="s">
        <v>233</v>
      </c>
      <c r="C77" s="206"/>
      <c r="F77" s="236" t="s">
        <v>234</v>
      </c>
      <c r="G77" s="236"/>
    </row>
  </sheetData>
  <mergeCells count="31">
    <mergeCell ref="C2:H2"/>
    <mergeCell ref="C3:H3"/>
    <mergeCell ref="C4:H4"/>
    <mergeCell ref="B73:C73"/>
    <mergeCell ref="B55:G55"/>
    <mergeCell ref="B6:H6"/>
    <mergeCell ref="B21:H21"/>
    <mergeCell ref="B33:H33"/>
    <mergeCell ref="B58:F58"/>
    <mergeCell ref="B60:D60"/>
    <mergeCell ref="B57:F57"/>
    <mergeCell ref="H34:H35"/>
    <mergeCell ref="H22:H23"/>
    <mergeCell ref="C7:C8"/>
    <mergeCell ref="D7:D8"/>
    <mergeCell ref="F7:F8"/>
    <mergeCell ref="G7:G8"/>
    <mergeCell ref="H7:H8"/>
    <mergeCell ref="E7:E8"/>
    <mergeCell ref="D22:D23"/>
    <mergeCell ref="F22:F23"/>
    <mergeCell ref="G22:G23"/>
    <mergeCell ref="F73:G73"/>
    <mergeCell ref="F77:G77"/>
    <mergeCell ref="F34:F35"/>
    <mergeCell ref="G34:G35"/>
    <mergeCell ref="C22:C23"/>
    <mergeCell ref="E22:E23"/>
    <mergeCell ref="C34:C35"/>
    <mergeCell ref="D34:D35"/>
    <mergeCell ref="E34:E35"/>
  </mergeCells>
  <pageMargins left="0.7" right="0.7" top="0.75" bottom="0.75" header="0.3" footer="0.3"/>
  <pageSetup paperSize="9" scale="3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Notes to Bidder</vt:lpstr>
      <vt:lpstr>Cluster A</vt:lpstr>
      <vt:lpstr>Cluster B</vt:lpstr>
      <vt:lpstr>Cluster C</vt:lpstr>
      <vt:lpstr>Cluster D</vt:lpstr>
      <vt:lpstr>Cluster E</vt:lpstr>
      <vt:lpstr>Cluster F</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Thabang Thinane</dc:creator>
  <cp:lastModifiedBy>Seboya Leburu</cp:lastModifiedBy>
  <cp:lastPrinted>2019-05-16T07:06:13Z</cp:lastPrinted>
  <dcterms:created xsi:type="dcterms:W3CDTF">2016-10-07T07:18:44Z</dcterms:created>
  <dcterms:modified xsi:type="dcterms:W3CDTF">2019-05-24T12:45:37Z</dcterms:modified>
</cp:coreProperties>
</file>