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s1032289\Documents\CRE 2018\Tenders\Cleaning\Publication Pack\Bid  &amp; Supporting Documents v1\"/>
    </mc:Choice>
  </mc:AlternateContent>
  <bookViews>
    <workbookView xWindow="0" yWindow="0" windowWidth="11040" windowHeight="3900" activeTab="1"/>
  </bookViews>
  <sheets>
    <sheet name="Notes to Bidders" sheetId="15" r:id="rId1"/>
    <sheet name="Labour" sheetId="16" r:id="rId2"/>
    <sheet name="Cluster A" sheetId="1" r:id="rId3"/>
    <sheet name="Cluster B" sheetId="2" r:id="rId4"/>
    <sheet name="Cluster C" sheetId="3" r:id="rId5"/>
    <sheet name="Cluster D" sheetId="4" r:id="rId6"/>
    <sheet name="Cluster E" sheetId="6" r:id="rId7"/>
    <sheet name="Cluster F" sheetId="7" r:id="rId8"/>
    <sheet name="Cluster G" sheetId="8" r:id="rId9"/>
    <sheet name="Cluster H" sheetId="9" r:id="rId10"/>
    <sheet name="Cluster I" sheetId="10" r:id="rId1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0" i="9" l="1"/>
  <c r="K28" i="8" l="1"/>
  <c r="K29" i="8" s="1"/>
  <c r="K49" i="7"/>
  <c r="K50" i="7" s="1"/>
  <c r="M31" i="2"/>
  <c r="M32" i="2" s="1"/>
  <c r="M33" i="2" l="1"/>
  <c r="M34" i="2" s="1"/>
  <c r="K51" i="7"/>
  <c r="K52" i="7" s="1"/>
  <c r="K30" i="8"/>
  <c r="K31" i="8" s="1"/>
  <c r="K41" i="10"/>
  <c r="K40" i="10"/>
  <c r="K39" i="10"/>
  <c r="K38" i="10"/>
  <c r="K37" i="10"/>
  <c r="K27" i="10"/>
  <c r="K26" i="10"/>
  <c r="K25" i="10"/>
  <c r="K12" i="10"/>
  <c r="O12" i="10" s="1"/>
  <c r="K13" i="10"/>
  <c r="O13" i="10" s="1"/>
  <c r="K14" i="10"/>
  <c r="O14" i="10" s="1"/>
  <c r="K15" i="10"/>
  <c r="O15" i="10" s="1"/>
  <c r="K16" i="10"/>
  <c r="O16" i="10" s="1"/>
  <c r="K17" i="10"/>
  <c r="O17" i="10" s="1"/>
  <c r="K18" i="10"/>
  <c r="O18" i="10" s="1"/>
  <c r="K11" i="10"/>
  <c r="O11" i="10" s="1"/>
  <c r="K28" i="10"/>
  <c r="K29" i="10"/>
  <c r="K31" i="9"/>
  <c r="K14" i="9"/>
  <c r="O14" i="9" s="1"/>
  <c r="K12" i="9"/>
  <c r="O12" i="9" s="1"/>
  <c r="K13" i="9"/>
  <c r="O13" i="9" s="1"/>
  <c r="K15" i="9"/>
  <c r="O15" i="9" s="1"/>
  <c r="K16" i="9"/>
  <c r="O16" i="9" s="1"/>
  <c r="K17" i="9"/>
  <c r="O17" i="9" s="1"/>
  <c r="K18" i="9"/>
  <c r="O18" i="9" s="1"/>
  <c r="K19" i="9"/>
  <c r="O19" i="9" s="1"/>
  <c r="K20" i="9"/>
  <c r="O20" i="9" s="1"/>
  <c r="K21" i="9"/>
  <c r="O21" i="9" s="1"/>
  <c r="K22" i="9"/>
  <c r="O22" i="9" s="1"/>
  <c r="K23" i="9"/>
  <c r="O23" i="9" s="1"/>
  <c r="K11" i="9"/>
  <c r="O11" i="9" s="1"/>
  <c r="K12" i="8"/>
  <c r="K13" i="8"/>
  <c r="K14" i="8"/>
  <c r="K15" i="8"/>
  <c r="K16" i="8"/>
  <c r="K17" i="8"/>
  <c r="K18" i="8"/>
  <c r="K19" i="8"/>
  <c r="K20" i="8"/>
  <c r="K21" i="8"/>
  <c r="K11" i="8"/>
  <c r="O28" i="7"/>
  <c r="K12" i="7"/>
  <c r="O12" i="7" s="1"/>
  <c r="K13" i="7"/>
  <c r="O13" i="7" s="1"/>
  <c r="K14" i="7"/>
  <c r="O14" i="7" s="1"/>
  <c r="K15" i="7"/>
  <c r="O15" i="7" s="1"/>
  <c r="K16" i="7"/>
  <c r="O16" i="7" s="1"/>
  <c r="K17" i="7"/>
  <c r="O17" i="7" s="1"/>
  <c r="K18" i="7"/>
  <c r="O18" i="7" s="1"/>
  <c r="K19" i="7"/>
  <c r="O19" i="7" s="1"/>
  <c r="K20" i="7"/>
  <c r="O20" i="7" s="1"/>
  <c r="K21" i="7"/>
  <c r="O21" i="7" s="1"/>
  <c r="K22" i="7"/>
  <c r="O22" i="7" s="1"/>
  <c r="K23" i="7"/>
  <c r="O23" i="7" s="1"/>
  <c r="K24" i="7"/>
  <c r="O24" i="7" s="1"/>
  <c r="K25" i="7"/>
  <c r="O25" i="7" s="1"/>
  <c r="K26" i="7"/>
  <c r="O26" i="7" s="1"/>
  <c r="K27" i="7"/>
  <c r="O27" i="7" s="1"/>
  <c r="K28" i="7"/>
  <c r="K29" i="7"/>
  <c r="O29" i="7" s="1"/>
  <c r="K30" i="7"/>
  <c r="O30" i="7" s="1"/>
  <c r="K31" i="7"/>
  <c r="O31" i="7" s="1"/>
  <c r="K32" i="7"/>
  <c r="O32" i="7" s="1"/>
  <c r="K33" i="7"/>
  <c r="O33" i="7" s="1"/>
  <c r="K11" i="7"/>
  <c r="O11" i="7" s="1"/>
  <c r="K41" i="7"/>
  <c r="K40" i="7"/>
  <c r="K32" i="6"/>
  <c r="K31" i="6"/>
  <c r="K30" i="6"/>
  <c r="K12" i="6"/>
  <c r="O12" i="6" s="1"/>
  <c r="K13" i="6"/>
  <c r="O13" i="6" s="1"/>
  <c r="K14" i="6"/>
  <c r="O14" i="6" s="1"/>
  <c r="K15" i="6"/>
  <c r="O15" i="6" s="1"/>
  <c r="K16" i="6"/>
  <c r="O16" i="6" s="1"/>
  <c r="K17" i="6"/>
  <c r="O17" i="6" s="1"/>
  <c r="K18" i="6"/>
  <c r="O18" i="6" s="1"/>
  <c r="K19" i="6"/>
  <c r="O19" i="6" s="1"/>
  <c r="K20" i="6"/>
  <c r="O20" i="6" s="1"/>
  <c r="K21" i="6"/>
  <c r="O21" i="6" s="1"/>
  <c r="K22" i="6"/>
  <c r="O22" i="6" s="1"/>
  <c r="K23" i="6"/>
  <c r="O23" i="6" s="1"/>
  <c r="K11" i="6"/>
  <c r="O11" i="6" s="1"/>
  <c r="K35" i="4"/>
  <c r="K34" i="4"/>
  <c r="K33" i="4"/>
  <c r="K26" i="4"/>
  <c r="K25" i="4"/>
  <c r="K27" i="4" s="1"/>
  <c r="K29" i="3"/>
  <c r="K30" i="3" s="1"/>
  <c r="K31" i="3" s="1"/>
  <c r="K32" i="3" s="1"/>
  <c r="K12" i="3"/>
  <c r="O12" i="3" s="1"/>
  <c r="K13" i="3"/>
  <c r="O13" i="3" s="1"/>
  <c r="K14" i="3"/>
  <c r="O14" i="3" s="1"/>
  <c r="K15" i="3"/>
  <c r="O15" i="3" s="1"/>
  <c r="K16" i="3"/>
  <c r="O16" i="3" s="1"/>
  <c r="K17" i="3"/>
  <c r="O17" i="3" s="1"/>
  <c r="K18" i="3"/>
  <c r="O18" i="3" s="1"/>
  <c r="K19" i="3"/>
  <c r="O19" i="3" s="1"/>
  <c r="K20" i="3"/>
  <c r="O20" i="3" s="1"/>
  <c r="K21" i="3"/>
  <c r="O21" i="3" s="1"/>
  <c r="K22" i="3"/>
  <c r="O22" i="3" s="1"/>
  <c r="K11" i="3"/>
  <c r="O11" i="3" s="1"/>
  <c r="K12" i="2"/>
  <c r="O12" i="2" s="1"/>
  <c r="K13" i="2"/>
  <c r="O13" i="2" s="1"/>
  <c r="K14" i="2"/>
  <c r="O14" i="2" s="1"/>
  <c r="K15" i="2"/>
  <c r="O15" i="2" s="1"/>
  <c r="K16" i="2"/>
  <c r="O16" i="2" s="1"/>
  <c r="K17" i="2"/>
  <c r="O17" i="2" s="1"/>
  <c r="K18" i="2"/>
  <c r="O18" i="2" s="1"/>
  <c r="K19" i="2"/>
  <c r="O19" i="2" s="1"/>
  <c r="K20" i="2"/>
  <c r="O20" i="2" s="1"/>
  <c r="K21" i="2"/>
  <c r="O21" i="2" s="1"/>
  <c r="K22" i="2"/>
  <c r="O22" i="2" s="1"/>
  <c r="K23" i="2"/>
  <c r="O23" i="2" s="1"/>
  <c r="K11" i="2"/>
  <c r="O11" i="2" s="1"/>
  <c r="K15" i="1"/>
  <c r="K14" i="1"/>
  <c r="K13" i="1"/>
  <c r="K12" i="1"/>
  <c r="K11" i="1"/>
  <c r="K33" i="6" l="1"/>
  <c r="K34" i="6" s="1"/>
  <c r="K35" i="6" s="1"/>
  <c r="O24" i="2"/>
  <c r="O25" i="2" s="1"/>
  <c r="O26" i="2" s="1"/>
  <c r="H36" i="2" s="1"/>
  <c r="N23" i="3"/>
  <c r="N24" i="3" s="1"/>
  <c r="N25" i="3" s="1"/>
  <c r="H34" i="3" s="1"/>
  <c r="O24" i="6"/>
  <c r="O34" i="7"/>
  <c r="K42" i="7"/>
  <c r="K32" i="9"/>
  <c r="K33" i="9" s="1"/>
  <c r="O24" i="9"/>
  <c r="O25" i="9" s="1"/>
  <c r="O26" i="9" s="1"/>
  <c r="O19" i="10"/>
  <c r="K42" i="10"/>
  <c r="K30" i="10"/>
  <c r="K28" i="4"/>
  <c r="K29" i="4" s="1"/>
  <c r="K36" i="4"/>
  <c r="K18" i="4"/>
  <c r="K17" i="4"/>
  <c r="K16" i="4"/>
  <c r="K15" i="4"/>
  <c r="K14" i="4"/>
  <c r="K11" i="4"/>
  <c r="K13" i="4"/>
  <c r="K12" i="4"/>
  <c r="K43" i="7" l="1"/>
  <c r="K44" i="7" s="1"/>
  <c r="H35" i="9"/>
  <c r="H36" i="9" s="1"/>
  <c r="H37" i="9" s="1"/>
  <c r="K31" i="10"/>
  <c r="K32" i="10" s="1"/>
  <c r="K43" i="10"/>
  <c r="K44" i="10" s="1"/>
  <c r="K37" i="4"/>
  <c r="K38" i="4" s="1"/>
  <c r="O15" i="1"/>
  <c r="O14" i="1"/>
  <c r="O12" i="1"/>
  <c r="O11" i="1"/>
  <c r="O13" i="1"/>
  <c r="H38" i="9" l="1"/>
  <c r="O16" i="1"/>
  <c r="O17" i="1" s="1"/>
  <c r="O18" i="1" s="1"/>
  <c r="H20" i="1" s="1"/>
  <c r="H21" i="1" s="1"/>
  <c r="H22" i="1" s="1"/>
  <c r="H23" i="1" l="1"/>
  <c r="G83" i="10"/>
  <c r="O18" i="4"/>
  <c r="O13" i="4"/>
  <c r="O14" i="4"/>
  <c r="O15" i="4"/>
  <c r="O16" i="4"/>
  <c r="O17" i="4"/>
  <c r="O21" i="8" l="1"/>
  <c r="O15" i="8"/>
  <c r="O20" i="8"/>
  <c r="O13" i="8"/>
  <c r="O19" i="8"/>
  <c r="O18" i="8"/>
  <c r="O17" i="8"/>
  <c r="O16" i="8"/>
  <c r="O14" i="8"/>
  <c r="O12" i="8"/>
  <c r="O11" i="8"/>
  <c r="O22" i="8" l="1"/>
  <c r="O23" i="8" s="1"/>
  <c r="O24" i="8" s="1"/>
  <c r="H33" i="8" s="1"/>
  <c r="O25" i="6"/>
  <c r="H37" i="2"/>
  <c r="O26" i="6" l="1"/>
  <c r="O20" i="10"/>
  <c r="O21" i="10" s="1"/>
  <c r="H46" i="10" s="1"/>
  <c r="O35" i="7"/>
  <c r="O36" i="7" s="1"/>
  <c r="H55" i="7" s="1"/>
  <c r="H38" i="2"/>
  <c r="H38" i="6" l="1"/>
  <c r="H39" i="6" s="1"/>
  <c r="H40" i="6" s="1"/>
  <c r="H47" i="10"/>
  <c r="H48" i="10" s="1"/>
  <c r="H39" i="2"/>
  <c r="O12" i="4"/>
  <c r="O11" i="4"/>
  <c r="N19" i="4" l="1"/>
  <c r="N20" i="4" s="1"/>
  <c r="N21" i="4" s="1"/>
  <c r="H41" i="4" s="1"/>
  <c r="H41" i="6"/>
  <c r="H49" i="10"/>
  <c r="H35" i="3"/>
  <c r="H36" i="3" s="1"/>
  <c r="H42" i="4" l="1"/>
  <c r="H43" i="4" s="1"/>
  <c r="H37" i="3"/>
  <c r="H44" i="4" l="1"/>
  <c r="H34" i="8"/>
  <c r="H35" i="8" s="1"/>
  <c r="H56" i="7"/>
  <c r="H57" i="7" s="1"/>
  <c r="H58" i="7" l="1"/>
  <c r="H36" i="8"/>
</calcChain>
</file>

<file path=xl/sharedStrings.xml><?xml version="1.0" encoding="utf-8"?>
<sst xmlns="http://schemas.openxmlformats.org/spreadsheetml/2006/main" count="1180" uniqueCount="350">
  <si>
    <t>Tender details</t>
  </si>
  <si>
    <t>Tender description</t>
  </si>
  <si>
    <t>Reference No</t>
  </si>
  <si>
    <t>RFP 0015/2019</t>
  </si>
  <si>
    <t>Cluster</t>
  </si>
  <si>
    <t>Ashlea Gardens</t>
  </si>
  <si>
    <t>Contract period</t>
  </si>
  <si>
    <t>36 Months</t>
  </si>
  <si>
    <t>Company (Bidder’s name)</t>
  </si>
  <si>
    <t>Cluster A</t>
  </si>
  <si>
    <t>City</t>
  </si>
  <si>
    <t>Building Name</t>
  </si>
  <si>
    <t>Type Of Bulding</t>
  </si>
  <si>
    <t>Total Area m²</t>
  </si>
  <si>
    <t>No of Floors</t>
  </si>
  <si>
    <t>No of working hrs p/m</t>
  </si>
  <si>
    <t>Equipment Cost</t>
  </si>
  <si>
    <t xml:space="preserve">Consumables Cost  </t>
  </si>
  <si>
    <t>Other</t>
  </si>
  <si>
    <t>Comments</t>
  </si>
  <si>
    <t>Giyani</t>
  </si>
  <si>
    <t>Lebowakgomo</t>
  </si>
  <si>
    <t>Polokwane</t>
  </si>
  <si>
    <t>Thohoyandou</t>
  </si>
  <si>
    <t>Musina</t>
  </si>
  <si>
    <t>Justice Building</t>
  </si>
  <si>
    <t>Old Government Building</t>
  </si>
  <si>
    <t>Government Building</t>
  </si>
  <si>
    <t>Medical Centre</t>
  </si>
  <si>
    <t>DDU</t>
  </si>
  <si>
    <t>Office</t>
  </si>
  <si>
    <t xml:space="preserve">Office </t>
  </si>
  <si>
    <t>WHS</t>
  </si>
  <si>
    <t>Total Cost EXCL. VAT</t>
  </si>
  <si>
    <t>Total rate p/m (excl VAT)</t>
  </si>
  <si>
    <t xml:space="preserve"> VAT@15%</t>
  </si>
  <si>
    <t>Total Cost INCL. VAT</t>
  </si>
  <si>
    <t>Tender Value</t>
  </si>
  <si>
    <t>Total Contract Value (36 months excl. price escalation)</t>
  </si>
  <si>
    <t>Description</t>
  </si>
  <si>
    <t>Year 2</t>
  </si>
  <si>
    <t>Year 3</t>
  </si>
  <si>
    <t>Annual Escalation Rate</t>
  </si>
  <si>
    <t>Signature:</t>
  </si>
  <si>
    <t>Company Representative: Name</t>
  </si>
  <si>
    <t>Capacity</t>
  </si>
  <si>
    <t>Signature</t>
  </si>
  <si>
    <t>Date</t>
  </si>
  <si>
    <t>Cluster B</t>
  </si>
  <si>
    <t>Standerton</t>
  </si>
  <si>
    <t>Receivers Building</t>
  </si>
  <si>
    <t>Witbank</t>
  </si>
  <si>
    <t>Provence Building</t>
  </si>
  <si>
    <t>Nelspruit</t>
  </si>
  <si>
    <t>New Branch Office (Ex Game)</t>
  </si>
  <si>
    <t>Komatipoort</t>
  </si>
  <si>
    <t>Km 7 Warehouses / Cargo Office</t>
  </si>
  <si>
    <t>Border Post</t>
  </si>
  <si>
    <t>DDU Offices</t>
  </si>
  <si>
    <t>Mmabatho</t>
  </si>
  <si>
    <t>Komongwe House</t>
  </si>
  <si>
    <t>Rustenburg</t>
  </si>
  <si>
    <t>Damelin Building</t>
  </si>
  <si>
    <t>Klerksdorp</t>
  </si>
  <si>
    <t>Sodema Building</t>
  </si>
  <si>
    <t>Zeerust</t>
  </si>
  <si>
    <t>SPCA DDU</t>
  </si>
  <si>
    <t>Bloemfontein</t>
  </si>
  <si>
    <t>New Central Govt Bldg</t>
  </si>
  <si>
    <t xml:space="preserve">Zastron </t>
  </si>
  <si>
    <t xml:space="preserve">office </t>
  </si>
  <si>
    <t>Kroonstad</t>
  </si>
  <si>
    <t>LMC Centre</t>
  </si>
  <si>
    <t>Ladybrand</t>
  </si>
  <si>
    <t>Welkom</t>
  </si>
  <si>
    <t>Standard Bank Building</t>
  </si>
  <si>
    <t>Bethlehem</t>
  </si>
  <si>
    <t>Maluti Square</t>
  </si>
  <si>
    <t>ladybrand DDU</t>
  </si>
  <si>
    <t>Kimberley</t>
  </si>
  <si>
    <t>Orange Toyota Building</t>
  </si>
  <si>
    <t>Cluster C</t>
  </si>
  <si>
    <t>Cluster D</t>
  </si>
  <si>
    <t>Cluster E</t>
  </si>
  <si>
    <t>Office WHS</t>
  </si>
  <si>
    <t>Port Elizabeth</t>
  </si>
  <si>
    <t>Revenue House</t>
  </si>
  <si>
    <t>State warehouse</t>
  </si>
  <si>
    <t>Uitenhage</t>
  </si>
  <si>
    <t>Revenue Building</t>
  </si>
  <si>
    <t>Mthatha</t>
  </si>
  <si>
    <t xml:space="preserve">Hillcrest </t>
  </si>
  <si>
    <t>Sanlam building</t>
  </si>
  <si>
    <t>East London</t>
  </si>
  <si>
    <t>Waverley Park Phase 3</t>
  </si>
  <si>
    <t>George</t>
  </si>
  <si>
    <t>New George Office</t>
  </si>
  <si>
    <t>Cluster F</t>
  </si>
  <si>
    <t>Cluster G</t>
  </si>
  <si>
    <t>Durban</t>
  </si>
  <si>
    <t>Trescon House</t>
  </si>
  <si>
    <t xml:space="preserve">Durban </t>
  </si>
  <si>
    <t>Customs House</t>
  </si>
  <si>
    <t>Albany House</t>
  </si>
  <si>
    <t>Pinetown</t>
  </si>
  <si>
    <t xml:space="preserve">Pinetown </t>
  </si>
  <si>
    <t>Richards Bay</t>
  </si>
  <si>
    <t xml:space="preserve">Customs House </t>
  </si>
  <si>
    <t>Bay Side Mall</t>
  </si>
  <si>
    <t>King Shaka Int Airport</t>
  </si>
  <si>
    <t>Pietermaritzburg</t>
  </si>
  <si>
    <t>9 Armitage Road</t>
  </si>
  <si>
    <t>Port Shepstone</t>
  </si>
  <si>
    <t>16 Bisset Street</t>
  </si>
  <si>
    <t>Dube Trade Port Cargo Term</t>
  </si>
  <si>
    <t>Umhlanga</t>
  </si>
  <si>
    <t>29 Equinox Drive</t>
  </si>
  <si>
    <t xml:space="preserve">Office   </t>
  </si>
  <si>
    <t>Newcastle</t>
  </si>
  <si>
    <t xml:space="preserve">Victoria Mall </t>
  </si>
  <si>
    <t xml:space="preserve">Office WHS </t>
  </si>
  <si>
    <t>Cluster H</t>
  </si>
  <si>
    <t>Beaufort West</t>
  </si>
  <si>
    <t>Bellville</t>
  </si>
  <si>
    <t>Sabel House</t>
  </si>
  <si>
    <t xml:space="preserve">Cape Town </t>
  </si>
  <si>
    <t>Project 166</t>
  </si>
  <si>
    <t>Cape Town</t>
  </si>
  <si>
    <t>17 Lower Long Street</t>
  </si>
  <si>
    <t>Mossel Bay</t>
  </si>
  <si>
    <t>Customs Bldg</t>
  </si>
  <si>
    <t>Oudtshoorn</t>
  </si>
  <si>
    <t>Allied Building</t>
  </si>
  <si>
    <t>Paarl</t>
  </si>
  <si>
    <t>Rhoba Building</t>
  </si>
  <si>
    <t>Robertson</t>
  </si>
  <si>
    <t>Saldanha Bay</t>
  </si>
  <si>
    <t>Port Of Saldanha</t>
  </si>
  <si>
    <t>Stellenbosch</t>
  </si>
  <si>
    <t>Valerieda Centre</t>
  </si>
  <si>
    <t>Worcester</t>
  </si>
  <si>
    <t>Naude Building</t>
  </si>
  <si>
    <t>Harbour State Warehouse</t>
  </si>
  <si>
    <t>CT Scanner Site</t>
  </si>
  <si>
    <t xml:space="preserve">Mitchell Plein </t>
  </si>
  <si>
    <t xml:space="preserve">Capemail </t>
  </si>
  <si>
    <t>Cluster I</t>
  </si>
  <si>
    <t>Krugersdorp</t>
  </si>
  <si>
    <t>Lanseria</t>
  </si>
  <si>
    <t>Johannesburg</t>
  </si>
  <si>
    <t xml:space="preserve">New Government building </t>
  </si>
  <si>
    <t>Megawatt Park</t>
  </si>
  <si>
    <t>Randfontein</t>
  </si>
  <si>
    <t>Roodepoort</t>
  </si>
  <si>
    <t>Horizon View Shop Cnt</t>
  </si>
  <si>
    <t>Soweto</t>
  </si>
  <si>
    <t>Ekhaya Centre</t>
  </si>
  <si>
    <t>Soweto Orlando</t>
  </si>
  <si>
    <t xml:space="preserve">Asambhe Soweto Centre </t>
  </si>
  <si>
    <t>Randburg</t>
  </si>
  <si>
    <t>Alberton</t>
  </si>
  <si>
    <t>SARS House</t>
  </si>
  <si>
    <t>Benoni</t>
  </si>
  <si>
    <t>Boksburg</t>
  </si>
  <si>
    <t>Atlas Building</t>
  </si>
  <si>
    <t>Ekhurleni</t>
  </si>
  <si>
    <t>Nigel</t>
  </si>
  <si>
    <t>Vereeniging</t>
  </si>
  <si>
    <t>Alberton Campus</t>
  </si>
  <si>
    <t>Kempton Park</t>
  </si>
  <si>
    <t>Springs</t>
  </si>
  <si>
    <t xml:space="preserve">Edenvale </t>
  </si>
  <si>
    <t>Edenvale Centre</t>
  </si>
  <si>
    <t>Brooklyn, Pretoria</t>
  </si>
  <si>
    <t>Lehae La SARS</t>
  </si>
  <si>
    <t xml:space="preserve">Brooklyn Pavilion </t>
  </si>
  <si>
    <t>Corporate Office</t>
  </si>
  <si>
    <t>Brooklyn Bridge</t>
  </si>
  <si>
    <t>271 Veale St - ex Landbank</t>
  </si>
  <si>
    <t>Pretoria</t>
  </si>
  <si>
    <t>Walker Creek</t>
  </si>
  <si>
    <t>Menlyn Corner</t>
  </si>
  <si>
    <t>Pta Revenue Building</t>
  </si>
  <si>
    <t>Prospect House</t>
  </si>
  <si>
    <t>Iscor Warehouse</t>
  </si>
  <si>
    <t>Riverwalk Office Park</t>
  </si>
  <si>
    <t>Pretoria North</t>
  </si>
  <si>
    <t>North Park Mall</t>
  </si>
  <si>
    <t>Centurion</t>
  </si>
  <si>
    <t>Doringkloof Office Complex</t>
  </si>
  <si>
    <t xml:space="preserve">Total Cost (Vat EXCl.) </t>
  </si>
  <si>
    <t>LBC Building (Oracle)</t>
  </si>
  <si>
    <t>TENDER NUMBER</t>
  </si>
  <si>
    <t>TENDER NAME</t>
  </si>
  <si>
    <t>BIDDER NAME</t>
  </si>
  <si>
    <t>Notes:</t>
  </si>
  <si>
    <t>7. The pricing is to remain firm for 180 days from the closing date of this tender; SARS reserves the right to negotiate with the recommended bidder prior to signing of the contract.</t>
  </si>
  <si>
    <t xml:space="preserve">Table 1.1 Additional Labour </t>
  </si>
  <si>
    <t>Table 1.2  Adhoc services</t>
  </si>
  <si>
    <t>CARPET CLEANING: Price for the cleaning (shampoo, wash, powder clean, etc.) of carpets</t>
  </si>
  <si>
    <t xml:space="preserve">FLOODING CLEAN-UP: Price for mopping, vacuuming, shampoo of floors in the event of flooding etc. </t>
  </si>
  <si>
    <t>Rate per Square Meter</t>
  </si>
  <si>
    <t>Supervisors Rate per hour</t>
  </si>
  <si>
    <t>Cleaners Rate per hour</t>
  </si>
  <si>
    <t>Total Contract Value (12 months excl. price escalation)</t>
  </si>
  <si>
    <t>Year 2 Annual escalation (%)</t>
  </si>
  <si>
    <t>Year 3 Annual escalation (%)</t>
  </si>
  <si>
    <t>WASHING OF WALLS: Price for the cleaning (shampoo, wash, powder clean, etc.) of walls</t>
  </si>
  <si>
    <t xml:space="preserve">Table 1.3  Salaries per month for labour and supervision allocated </t>
  </si>
  <si>
    <t>Designation</t>
  </si>
  <si>
    <t>Salary per month (Cost to Company)</t>
  </si>
  <si>
    <t>Contracts Manager</t>
  </si>
  <si>
    <t xml:space="preserve">Salary Component </t>
  </si>
  <si>
    <t>Basic salary</t>
  </si>
  <si>
    <t>Leave Contribution</t>
  </si>
  <si>
    <t>Unemployment Insurance</t>
  </si>
  <si>
    <t>Workmen's Compensation</t>
  </si>
  <si>
    <t>Severance pay</t>
  </si>
  <si>
    <t>Other (Please specify)</t>
  </si>
  <si>
    <t>TOTAL</t>
  </si>
  <si>
    <t xml:space="preserve"> Notes on Cleaning Service required</t>
  </si>
  <si>
    <t>Full Service</t>
  </si>
  <si>
    <t>Clean building parking once a week</t>
  </si>
  <si>
    <t xml:space="preserve">Same cleaner clean guardhouse (9 m² )and pick up papers on storage land once a week. </t>
  </si>
  <si>
    <t>Clean building parking area once a week</t>
  </si>
  <si>
    <t>Supply 2 x Cleaners twice a week to clean offices and sweep 3 x WHS</t>
  </si>
  <si>
    <t>Supply 1 x Cleaner twice a week to clean offices and pick up papers on land</t>
  </si>
  <si>
    <t>Total Contract Value (36 months Incl. price escalation)</t>
  </si>
  <si>
    <t xml:space="preserve">Full service </t>
  </si>
  <si>
    <t xml:space="preserve">Full Service &amp; Clean all parking areas including garages. Clean Warehouse area once a week. Provide industrial sweeping machine. </t>
  </si>
  <si>
    <t>Upington</t>
  </si>
  <si>
    <t>Ancorley Bldg</t>
  </si>
  <si>
    <t>Goods office, Railway Station</t>
  </si>
  <si>
    <t xml:space="preserve">Supply 1 x Cleaner 6 Hr p/day and pick up papers on parking. </t>
  </si>
  <si>
    <t xml:space="preserve">Full Service &amp; supply scrubber machine to clean basement parking. </t>
  </si>
  <si>
    <t>1 x cleaner @ 6 hr service per day</t>
  </si>
  <si>
    <t xml:space="preserve">Full Service. Size of building will reduce in future </t>
  </si>
  <si>
    <t xml:space="preserve">Full Service </t>
  </si>
  <si>
    <t xml:space="preserve">1 x cleaner 3 x per week @ 6 Hr service daily </t>
  </si>
  <si>
    <t>1 x cleaner 3 x per week @ 6 Hr service daily &amp; industrial sweeping machine required. Scrubbing required once a month.</t>
  </si>
  <si>
    <t>90 Plein St</t>
  </si>
  <si>
    <t xml:space="preserve">1 x cleaner 5 x per week @ 6 Hr service daily </t>
  </si>
  <si>
    <t xml:space="preserve">Full Service. Provide for services on a shift basis due to 24 Hr Operations 7 days a week. </t>
  </si>
  <si>
    <t>Full Service &amp; Clean parking garage</t>
  </si>
  <si>
    <t>Full Service Clean Basement parking area and Gym areas. Provide for scrubbing machine for basement parking cleaning</t>
  </si>
  <si>
    <t>Full Service &amp; Clean Parking areas. Clean Warehouse 3 x a week. Provide insdustrial sweeping machine and scrubbing machine. Additional cleaning will be required quarterly to clean all areas after  auctions</t>
  </si>
  <si>
    <t>Full Service, provide cleaning services for basemen stores, parking areas and courtyards.</t>
  </si>
  <si>
    <t>Type of Bulding</t>
  </si>
  <si>
    <t xml:space="preserve">Full Service, provide cleaning services for basemen stores, parking areas and courtyards. Clean Warehouse 3 x a month </t>
  </si>
  <si>
    <t xml:space="preserve">Supply 1 x Cleaner twice a week to clean offices and pick up papers on land </t>
  </si>
  <si>
    <t xml:space="preserve">Supply 1 x Cleaner once a week to clean offices and sweep WHS </t>
  </si>
  <si>
    <t xml:space="preserve">Clean building parking once a week </t>
  </si>
  <si>
    <t xml:space="preserve">Customs Scanner Shed and Offices </t>
  </si>
  <si>
    <t>Full Service, clean Parking areas and lanf. Clean Warehouse 3 x a week and scrub once a month. Provide industrial sweeping machine and scrubbing machine. Additional cleaning will be required quarterly to clean all areas after  auctions. under construction future service</t>
  </si>
  <si>
    <t>Full Service. Provide for services on over weekends normal hours only.</t>
  </si>
  <si>
    <t xml:space="preserve">Full Service. Provide for services on over weekends normal hours only. </t>
  </si>
  <si>
    <t>Full service</t>
  </si>
  <si>
    <t>C.T Airport</t>
  </si>
  <si>
    <t xml:space="preserve">Cowry Place </t>
  </si>
  <si>
    <t xml:space="preserve"> - </t>
  </si>
  <si>
    <t>1 x cleaner 3 x per week @ 6 Hr service daily</t>
  </si>
  <si>
    <t xml:space="preserve">1 x preferred Male cleaner 6 day service (clean 3 x p/day) 24 Hr SARS Operations &amp; Industrial sweep machine required. Scrubbing required once a month. </t>
  </si>
  <si>
    <t xml:space="preserve">2 Cleaner @ a 6 Hr service per day and a 6 day service required  </t>
  </si>
  <si>
    <t xml:space="preserve">1 x cleaner 5 x per week @ 6 Hr service daily  </t>
  </si>
  <si>
    <t xml:space="preserve">Full service &amp; Cleaning parking area 3 x a week </t>
  </si>
  <si>
    <t xml:space="preserve">Supply 1 x Cleaner 3 x a week to clean offices and pick up papers on land or 1 x Cleaner @ a 6 Hr service p/day only </t>
  </si>
  <si>
    <t xml:space="preserve">Supply 1 x Cleaner once a week @ 6 Hr Service </t>
  </si>
  <si>
    <t>Sanlam Building</t>
  </si>
  <si>
    <t xml:space="preserve">Supply 1 x Cleaner 3 x per week to clean offices, guardhouse, ablutions and pick up papers on land </t>
  </si>
  <si>
    <t>Khanyisa (Incl VDU)</t>
  </si>
  <si>
    <t>Corporate 
Office</t>
  </si>
  <si>
    <t xml:space="preserve">Musina SANDF Warehouse + Impounded Vehicle Land  </t>
  </si>
  <si>
    <t>Port Elizabeth-States Warehouse + Harrower Road Warehouse</t>
  </si>
  <si>
    <t>Forest Hill DDU</t>
  </si>
  <si>
    <t>Customs Building &amp; Cato Creek</t>
  </si>
  <si>
    <t>New Pier Building warehouse + Prospecton Warehouse</t>
  </si>
  <si>
    <t>Lanseria International</t>
  </si>
  <si>
    <t>OR Tambo - State Warehouse + offices</t>
  </si>
  <si>
    <t>WHS + Office</t>
  </si>
  <si>
    <t>OR Tambo New Agents building</t>
  </si>
  <si>
    <t>OR Tambo - CTB  office</t>
  </si>
  <si>
    <t>OR Tambo - Terminal Building</t>
  </si>
  <si>
    <t>Office +WHS</t>
  </si>
  <si>
    <t>Full Service, Clean 12 square meters at JIMC 3 times a week</t>
  </si>
  <si>
    <t>Region</t>
  </si>
  <si>
    <t>Limpopo</t>
  </si>
  <si>
    <t>Free state &amp; North West Region</t>
  </si>
  <si>
    <t>Table 1: Number Of cleaners</t>
  </si>
  <si>
    <t xml:space="preserve">Table 2: Number of Supervisors </t>
  </si>
  <si>
    <t>Kwazulu Natal</t>
  </si>
  <si>
    <t>Full service including cleaning of Durmail 20 m²</t>
  </si>
  <si>
    <t xml:space="preserve">Gauteng Central </t>
  </si>
  <si>
    <t>Gauteng South</t>
  </si>
  <si>
    <t>Head Office</t>
  </si>
  <si>
    <t xml:space="preserve">Estimated No. of Cleaners </t>
  </si>
  <si>
    <t xml:space="preserve">Gauteng North &amp; Mpumalanga </t>
  </si>
  <si>
    <t>Table 2: Number of Supervisors &amp; Cleaners dedicated to venues and boardrooms (Venue Assistance)</t>
  </si>
  <si>
    <t>Venue Assistance  Rate Per hour</t>
  </si>
  <si>
    <t>Estimated No. of Supervisors</t>
  </si>
  <si>
    <t>Estimated No. of Venue Assistance</t>
  </si>
  <si>
    <t xml:space="preserve">Eastern Cape </t>
  </si>
  <si>
    <t>Table 3: Cleaners dedicated to venues and boardrooms (Venue Assistance)</t>
  </si>
  <si>
    <t>Venue Assistance Rate Per hour</t>
  </si>
  <si>
    <t xml:space="preserve">Wester Cape </t>
  </si>
  <si>
    <t>Annual Escalation excluding labour (%)</t>
  </si>
  <si>
    <t>Normal weekdays</t>
  </si>
  <si>
    <t>Statutory holidays</t>
  </si>
  <si>
    <t>Saturdays</t>
  </si>
  <si>
    <t>Sundays</t>
  </si>
  <si>
    <t>Table 2.1 Salary breakdown  Cleaners</t>
  </si>
  <si>
    <t>Table 2.2  Salary breakdown Supervisor</t>
  </si>
  <si>
    <t xml:space="preserve">Day Shift Cleaner </t>
  </si>
  <si>
    <t>Night Shift Cleaner</t>
  </si>
  <si>
    <t>Day Shift Supervisor</t>
  </si>
  <si>
    <t>Night Shift Supervisor</t>
  </si>
  <si>
    <t>Day Shift Team Leader</t>
  </si>
  <si>
    <t>Night Shift Team Leader</t>
  </si>
  <si>
    <t>Table 2.3  Salary breakdown Team Leader</t>
  </si>
  <si>
    <t>6. The bidder's price proposal MUST be inclusive of all SARS' requirements as per the Specification document and must align to their technical proposal on staffing plan per site, per cluster.</t>
  </si>
  <si>
    <t xml:space="preserve">1. The Bidders must complete ALL Green cells in full for the clusters they intend to  bid for, including the Cover Sheet and must take note of all notes that are included on the pricing template per site before compiling a price proposal. </t>
  </si>
  <si>
    <t>Provision of Cleaning Services at SARS Offices Nationwide</t>
  </si>
  <si>
    <t>Cleaning ServicesProvision of Cleaning Services at SARS Offices Nationwide</t>
  </si>
  <si>
    <t>Rate Per hour</t>
  </si>
  <si>
    <t>Estimated No. of Staff</t>
  </si>
  <si>
    <t>Type Of Building</t>
  </si>
  <si>
    <t xml:space="preserve">Full Service, including cleaning parking areas, providing for a blower machine, ride on industrial sweeping machine. Cleaning basement parking once a month providing for a scrubbing machine and high pressure cleaning machine for oils spills.   Additional services required for Block E, providing services on a shift basis due to 24 hr operations  and weekend operating hours.  Replenishments of Block E to be done on more regular basis due to occupancy of the building.  </t>
  </si>
  <si>
    <t xml:space="preserve">Full Service &amp; Clean Warehouse 3 x a month. Provide industrial scrubbing machine to clean warehouse.  </t>
  </si>
  <si>
    <t>Full Service &amp; Clean Warehouse 3 x a month. Provide industrial scrubbing machine to clean warehouse.</t>
  </si>
  <si>
    <t>Denel Aviation North</t>
  </si>
  <si>
    <t xml:space="preserve">1 x cleaner 3 x per week @ 6 Hr serve daily </t>
  </si>
  <si>
    <t xml:space="preserve">Full Service. Provide for services over Saturdays and Sundays for normal working hours. Clean paving and oil store pick up papers. </t>
  </si>
  <si>
    <t>Total rate p/m (excel VAT)</t>
  </si>
  <si>
    <t>Type of Building</t>
  </si>
  <si>
    <t xml:space="preserve">Full Service &amp; Clean Warehouse 3 x a month. Provide industrial scrubbing machine to clean warehouse. </t>
  </si>
  <si>
    <t>DEEP CLEANING: Price for the deep leaning</t>
  </si>
  <si>
    <t>2. Bidders must note that number of cleaners, supervisors/Team Leaders are indicated in this pricing template as numimum recommended for each building. These numbers will be used for comparative pricing evalaution purposes and the final number will be negotiated with the winning bidder post tender award.</t>
  </si>
  <si>
    <t>3. Bidders must input their company name on the green field labelled "Bidder's Name" on all such fields of the pricing template.</t>
  </si>
  <si>
    <t>4. Bidders are not allowed to change the format of this pricing template; any changes by the bidders may result in their bid being non-responsive. The bidders can provide comments on under each cluster provided.</t>
  </si>
  <si>
    <t>5. All prices provided by the bidder must EXCLUDE VAT, the formulae in the tables will add VAT at 15% automatically. The prices must be given in South African Rand and must be all inclusive as no additional costs will be allowed.</t>
  </si>
  <si>
    <r>
      <t xml:space="preserve">8. Bidders are propose annual escalation relating to any other costs quoted for the services to be rendered excluding Labour. Escalation relating to Labour will be as per </t>
    </r>
    <r>
      <rPr>
        <b/>
        <sz val="11"/>
        <color theme="1"/>
        <rFont val="Arial Narrow"/>
        <family val="2"/>
      </rPr>
      <t>SECTORAL DETERMINATION : CONTRACT CLEANING SECTOR, SOUTH AFRICA</t>
    </r>
  </si>
  <si>
    <t>9. Bidders must take note that the tender is sub-divided into nine (9) submissions (Cluster A to Cluster I), Bidders are required to complete pricing for ALL sites within a cluster. An incomplete cluster will be deemed as forfeiture of that cluster by the Bidder.</t>
  </si>
  <si>
    <t>10. SARS reserves the right to add or remove any of the sites listed within any of the clusters.</t>
  </si>
  <si>
    <t>11. Bidders to indicate for which clusters they are bidding for on the attached Check list (Pricing Check List)</t>
  </si>
  <si>
    <t xml:space="preserve">12.  Bidders are required to submit a signed copy of the pricing template and the excel version of the template on a memory stick or CD-ROM </t>
  </si>
  <si>
    <t>13. Under tab "Labour" - All Bidders are to provide the rate per m² for ad-hoc cleaning services for Table 1.2 (Ad-Hoc Service) and for Table 1.1 (Additional labour) is rate per 8 hour shift.</t>
  </si>
  <si>
    <t>14.The column for "Other Costs" in the clusters must excludes costs relating to Ad-hoc services under tab "Labour".</t>
  </si>
  <si>
    <r>
      <t xml:space="preserve">15. Under tab "Labour" sheet </t>
    </r>
    <r>
      <rPr>
        <b/>
        <sz val="11"/>
        <color theme="1"/>
        <rFont val="Arial Narrow"/>
        <family val="2"/>
      </rPr>
      <t>(Table 1.2</t>
    </r>
    <r>
      <rPr>
        <sz val="11"/>
        <color theme="1"/>
        <rFont val="Arial Narrow"/>
        <family val="2"/>
      </rPr>
      <t xml:space="preserve">) the rate per square meter must include any other cost direct or indirect excluding labour cost as labour cost has already been catered for under </t>
    </r>
    <r>
      <rPr>
        <b/>
        <sz val="11"/>
        <color theme="1"/>
        <rFont val="Arial Narrow"/>
        <family val="2"/>
      </rPr>
      <t xml:space="preserve">Table 1.1 above. </t>
    </r>
  </si>
  <si>
    <r>
      <t xml:space="preserve">16. Under tab "Labour" sheet </t>
    </r>
    <r>
      <rPr>
        <b/>
        <sz val="11"/>
        <color theme="1"/>
        <rFont val="Arial Narrow"/>
        <family val="2"/>
      </rPr>
      <t>(Table 2.1 to 2.3</t>
    </r>
    <r>
      <rPr>
        <sz val="11"/>
        <color theme="1"/>
        <rFont val="Arial Narrow"/>
        <family val="2"/>
      </rPr>
      <t xml:space="preserve">) Bidders provider SARS with the indicative Salary Breakdown proposal for an employee for Cleaners, Team Leader &amp; Supervisor </t>
    </r>
  </si>
  <si>
    <t>Rate per 8 hour shift (Day Shift)</t>
  </si>
  <si>
    <t>Rate per 8 hour shift (Night Shift)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</si>
</sst>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R&quot;\ #,##0.00"/>
  </numFmts>
  <fonts count="17" x14ac:knownFonts="1">
    <font>
      <sz val="11"/>
      <color theme="1"/>
      <name val="Calibri"/>
      <family val="2"/>
      <scheme val="minor"/>
    </font>
    <font>
      <b/>
      <sz val="11"/>
      <color theme="1"/>
      <name val="Arial Narrow"/>
      <family val="2"/>
    </font>
    <font>
      <sz val="11"/>
      <color theme="1"/>
      <name val="Arial Narrow"/>
      <family val="2"/>
    </font>
    <font>
      <b/>
      <u/>
      <sz val="11"/>
      <color theme="1"/>
      <name val="Arial Narrow"/>
      <family val="2"/>
    </font>
    <font>
      <b/>
      <sz val="11"/>
      <color theme="0"/>
      <name val="Arial Narrow"/>
      <family val="2"/>
    </font>
    <font>
      <b/>
      <sz val="11"/>
      <color rgb="FF000000"/>
      <name val="Arial Narrow"/>
      <family val="2"/>
    </font>
    <font>
      <u/>
      <sz val="11"/>
      <color theme="1"/>
      <name val="Arial Narrow"/>
      <family val="2"/>
    </font>
    <font>
      <b/>
      <sz val="12"/>
      <color theme="1"/>
      <name val="Arial Narrow"/>
      <family val="2"/>
    </font>
    <font>
      <b/>
      <sz val="14"/>
      <color theme="1"/>
      <name val="Arial Narrow"/>
      <family val="2"/>
    </font>
    <font>
      <b/>
      <sz val="14"/>
      <name val="Arial Narrow"/>
      <family val="2"/>
    </font>
    <font>
      <b/>
      <sz val="12"/>
      <color rgb="FF000000"/>
      <name val="Arial Narrow"/>
      <family val="2"/>
    </font>
    <font>
      <b/>
      <sz val="11"/>
      <color rgb="FFFFFFFF"/>
      <name val="Arial Narrow"/>
      <family val="2"/>
    </font>
    <font>
      <b/>
      <sz val="12"/>
      <color rgb="FFFFFFFF"/>
      <name val="Arial Narrow"/>
      <family val="2"/>
    </font>
    <font>
      <sz val="12"/>
      <color theme="1"/>
      <name val="Arial Narrow"/>
      <family val="2"/>
    </font>
    <font>
      <sz val="11"/>
      <color theme="1"/>
      <name val="Calibri"/>
      <family val="2"/>
      <scheme val="minor"/>
    </font>
    <font>
      <b/>
      <sz val="12"/>
      <color theme="0"/>
      <name val="Arial Narrow"/>
      <family val="2"/>
    </font>
    <font>
      <b/>
      <u/>
      <sz val="14"/>
      <color theme="1"/>
      <name val="Arial Narrow"/>
      <family val="2"/>
    </font>
  </fonts>
  <fills count="6">
    <fill>
      <patternFill patternType="none"/>
    </fill>
    <fill>
      <patternFill patternType="gray125"/>
    </fill>
    <fill>
      <patternFill patternType="solid">
        <fgColor rgb="FF92D050"/>
        <bgColor indexed="64"/>
      </patternFill>
    </fill>
    <fill>
      <patternFill patternType="solid">
        <fgColor theme="4" tint="-0.499984740745262"/>
        <bgColor indexed="64"/>
      </patternFill>
    </fill>
    <fill>
      <patternFill patternType="solid">
        <fgColor theme="0"/>
        <bgColor indexed="64"/>
      </patternFill>
    </fill>
    <fill>
      <patternFill patternType="solid">
        <fgColor theme="4" tint="-0.249977111117893"/>
        <bgColor indexed="64"/>
      </patternFill>
    </fill>
  </fills>
  <borders count="6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rgb="FF000000"/>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style="thin">
        <color indexed="64"/>
      </top>
      <bottom/>
      <diagonal/>
    </border>
    <border>
      <left style="medium">
        <color indexed="64"/>
      </left>
      <right style="thin">
        <color indexed="64"/>
      </right>
      <top/>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xf numFmtId="9" fontId="14" fillId="0" borderId="0" applyFont="0" applyFill="0" applyBorder="0" applyAlignment="0" applyProtection="0"/>
  </cellStyleXfs>
  <cellXfs count="370">
    <xf numFmtId="0" fontId="0" fillId="0" borderId="0" xfId="0"/>
    <xf numFmtId="0" fontId="1" fillId="0" borderId="0" xfId="0" applyFont="1" applyBorder="1" applyAlignment="1"/>
    <xf numFmtId="0" fontId="2" fillId="0" borderId="11" xfId="0" applyFont="1" applyBorder="1"/>
    <xf numFmtId="10" fontId="2" fillId="2" borderId="24" xfId="0" applyNumberFormat="1" applyFont="1" applyFill="1" applyBorder="1"/>
    <xf numFmtId="0" fontId="2" fillId="0" borderId="0" xfId="0" applyFont="1"/>
    <xf numFmtId="3" fontId="2" fillId="0" borderId="11" xfId="0" applyNumberFormat="1" applyFont="1" applyBorder="1" applyAlignment="1">
      <alignment horizontal="center"/>
    </xf>
    <xf numFmtId="164" fontId="2" fillId="2" borderId="11" xfId="0" applyNumberFormat="1" applyFont="1" applyFill="1" applyBorder="1"/>
    <xf numFmtId="164" fontId="2" fillId="0" borderId="11" xfId="0" applyNumberFormat="1" applyFont="1" applyBorder="1"/>
    <xf numFmtId="0" fontId="2" fillId="0" borderId="11" xfId="0" applyFont="1" applyBorder="1" applyAlignment="1">
      <alignment horizontal="center"/>
    </xf>
    <xf numFmtId="0" fontId="2" fillId="0" borderId="18" xfId="0" applyFont="1" applyBorder="1"/>
    <xf numFmtId="164" fontId="2" fillId="0" borderId="1" xfId="0" applyNumberFormat="1" applyFont="1" applyBorder="1"/>
    <xf numFmtId="164" fontId="2" fillId="0" borderId="12" xfId="0" applyNumberFormat="1" applyFont="1" applyBorder="1"/>
    <xf numFmtId="0" fontId="4" fillId="3" borderId="8" xfId="0" applyFont="1" applyFill="1" applyBorder="1"/>
    <xf numFmtId="0" fontId="4" fillId="3" borderId="13" xfId="0" applyFont="1" applyFill="1" applyBorder="1"/>
    <xf numFmtId="0" fontId="4" fillId="3" borderId="14" xfId="0" applyFont="1" applyFill="1" applyBorder="1"/>
    <xf numFmtId="0" fontId="2" fillId="0" borderId="23" xfId="0" applyFont="1" applyBorder="1"/>
    <xf numFmtId="0" fontId="5" fillId="0" borderId="2" xfId="0" applyFont="1" applyBorder="1" applyAlignment="1" applyProtection="1">
      <alignment horizontal="justify" vertical="center" wrapText="1"/>
    </xf>
    <xf numFmtId="0" fontId="1" fillId="0" borderId="7" xfId="0" applyFont="1" applyBorder="1" applyAlignment="1" applyProtection="1">
      <alignment horizontal="justify" vertical="center" wrapText="1"/>
    </xf>
    <xf numFmtId="0" fontId="5" fillId="0" borderId="10" xfId="0" applyFont="1" applyBorder="1" applyAlignment="1" applyProtection="1">
      <alignment horizontal="justify" vertical="center" wrapText="1"/>
    </xf>
    <xf numFmtId="164" fontId="1" fillId="0" borderId="5" xfId="0" applyNumberFormat="1" applyFont="1" applyFill="1" applyBorder="1" applyAlignment="1" applyProtection="1">
      <alignment horizontal="right" vertical="center" wrapText="1"/>
    </xf>
    <xf numFmtId="0" fontId="2" fillId="0" borderId="26" xfId="0" applyFont="1" applyBorder="1"/>
    <xf numFmtId="0" fontId="6" fillId="0" borderId="26" xfId="0" applyFont="1" applyBorder="1"/>
    <xf numFmtId="0" fontId="1" fillId="0" borderId="0" xfId="0" applyFont="1"/>
    <xf numFmtId="0" fontId="1" fillId="0" borderId="0" xfId="0" applyFont="1" applyAlignment="1" applyProtection="1">
      <alignment horizontal="center" vertical="center"/>
    </xf>
    <xf numFmtId="0" fontId="3" fillId="0" borderId="26" xfId="0" applyFont="1" applyBorder="1" applyAlignment="1" applyProtection="1">
      <alignment horizontal="center" vertical="center"/>
    </xf>
    <xf numFmtId="0" fontId="1" fillId="0" borderId="26" xfId="0" applyFont="1" applyBorder="1" applyAlignment="1" applyProtection="1">
      <alignment horizontal="center" vertical="center"/>
    </xf>
    <xf numFmtId="164" fontId="1" fillId="0" borderId="1" xfId="0" applyNumberFormat="1" applyFont="1" applyBorder="1"/>
    <xf numFmtId="164" fontId="1" fillId="0" borderId="12" xfId="0" applyNumberFormat="1" applyFont="1" applyBorder="1"/>
    <xf numFmtId="3" fontId="2" fillId="0" borderId="11" xfId="0" applyNumberFormat="1" applyFont="1" applyFill="1" applyBorder="1" applyAlignment="1">
      <alignment horizontal="center"/>
    </xf>
    <xf numFmtId="0" fontId="2" fillId="0" borderId="11" xfId="0" applyFont="1" applyFill="1" applyBorder="1" applyAlignment="1">
      <alignment horizontal="center"/>
    </xf>
    <xf numFmtId="0" fontId="2" fillId="0" borderId="25" xfId="0" applyFont="1" applyFill="1" applyBorder="1"/>
    <xf numFmtId="0" fontId="2" fillId="0" borderId="28" xfId="0" applyFont="1" applyBorder="1"/>
    <xf numFmtId="164" fontId="1" fillId="0" borderId="9" xfId="0" applyNumberFormat="1" applyFont="1" applyBorder="1" applyAlignment="1"/>
    <xf numFmtId="0" fontId="2" fillId="0" borderId="20" xfId="0" applyFont="1" applyBorder="1"/>
    <xf numFmtId="0" fontId="2" fillId="0" borderId="21" xfId="0" applyFont="1" applyBorder="1"/>
    <xf numFmtId="164" fontId="2" fillId="2" borderId="21" xfId="0" applyNumberFormat="1" applyFont="1" applyFill="1" applyBorder="1"/>
    <xf numFmtId="164" fontId="2" fillId="0" borderId="21" xfId="0" applyNumberFormat="1" applyFont="1" applyBorder="1"/>
    <xf numFmtId="0" fontId="2" fillId="0" borderId="21" xfId="0" applyFont="1" applyFill="1" applyBorder="1" applyAlignment="1">
      <alignment horizontal="center"/>
    </xf>
    <xf numFmtId="0" fontId="2" fillId="0" borderId="21" xfId="0" applyFont="1" applyBorder="1" applyAlignment="1">
      <alignment horizontal="center"/>
    </xf>
    <xf numFmtId="0" fontId="2" fillId="0" borderId="0" xfId="0" applyFont="1" applyBorder="1"/>
    <xf numFmtId="3" fontId="2" fillId="0" borderId="21" xfId="0" applyNumberFormat="1" applyFont="1" applyFill="1" applyBorder="1" applyAlignment="1">
      <alignment horizontal="center"/>
    </xf>
    <xf numFmtId="0" fontId="2" fillId="0" borderId="31" xfId="0" applyFont="1" applyBorder="1"/>
    <xf numFmtId="0" fontId="2" fillId="0" borderId="32" xfId="0" applyFont="1" applyBorder="1"/>
    <xf numFmtId="3" fontId="2" fillId="4" borderId="11" xfId="0" applyNumberFormat="1" applyFont="1" applyFill="1" applyBorder="1" applyAlignment="1">
      <alignment horizontal="center"/>
    </xf>
    <xf numFmtId="0" fontId="2" fillId="4" borderId="11" xfId="0" applyFont="1" applyFill="1" applyBorder="1" applyAlignment="1">
      <alignment horizontal="center"/>
    </xf>
    <xf numFmtId="0" fontId="2" fillId="4" borderId="21" xfId="0" applyFont="1" applyFill="1" applyBorder="1" applyAlignment="1">
      <alignment horizontal="center"/>
    </xf>
    <xf numFmtId="3" fontId="2" fillId="0" borderId="18" xfId="0" applyNumberFormat="1" applyFont="1" applyFill="1" applyBorder="1" applyAlignment="1">
      <alignment horizontal="center"/>
    </xf>
    <xf numFmtId="0" fontId="2" fillId="0" borderId="18" xfId="0" applyFont="1" applyFill="1" applyBorder="1" applyAlignment="1">
      <alignment horizontal="center"/>
    </xf>
    <xf numFmtId="0" fontId="0" fillId="4" borderId="35" xfId="0" applyFill="1" applyBorder="1"/>
    <xf numFmtId="0" fontId="0" fillId="4" borderId="36" xfId="0" applyFill="1" applyBorder="1"/>
    <xf numFmtId="0" fontId="0" fillId="4" borderId="37" xfId="0" applyFill="1" applyBorder="1"/>
    <xf numFmtId="0" fontId="0" fillId="4" borderId="10" xfId="0" applyFill="1" applyBorder="1"/>
    <xf numFmtId="0" fontId="0" fillId="4" borderId="19" xfId="0" applyFill="1" applyBorder="1"/>
    <xf numFmtId="0" fontId="0" fillId="4" borderId="27" xfId="0" applyFill="1" applyBorder="1"/>
    <xf numFmtId="0" fontId="2" fillId="4" borderId="0" xfId="0" applyFont="1" applyFill="1" applyBorder="1"/>
    <xf numFmtId="0" fontId="2" fillId="4" borderId="20" xfId="0" applyFont="1" applyFill="1" applyBorder="1"/>
    <xf numFmtId="0" fontId="2" fillId="4" borderId="31" xfId="0" applyFont="1" applyFill="1" applyBorder="1"/>
    <xf numFmtId="0" fontId="2" fillId="4" borderId="28" xfId="0" applyFont="1" applyFill="1" applyBorder="1" applyAlignment="1">
      <alignment wrapText="1"/>
    </xf>
    <xf numFmtId="0" fontId="2" fillId="4" borderId="20" xfId="0" applyFont="1" applyFill="1" applyBorder="1" applyAlignment="1">
      <alignment wrapText="1"/>
    </xf>
    <xf numFmtId="0" fontId="2" fillId="4" borderId="31" xfId="0" applyFont="1" applyFill="1" applyBorder="1" applyAlignment="1">
      <alignment wrapText="1"/>
    </xf>
    <xf numFmtId="0" fontId="2" fillId="4" borderId="38" xfId="0" applyFont="1" applyFill="1" applyBorder="1"/>
    <xf numFmtId="0" fontId="2" fillId="4" borderId="39" xfId="0" applyFont="1" applyFill="1" applyBorder="1"/>
    <xf numFmtId="0" fontId="2" fillId="4" borderId="38" xfId="0" applyFont="1" applyFill="1" applyBorder="1" applyAlignment="1"/>
    <xf numFmtId="0" fontId="2" fillId="4" borderId="39" xfId="0" applyFont="1" applyFill="1" applyBorder="1" applyAlignment="1"/>
    <xf numFmtId="0" fontId="0" fillId="0" borderId="0" xfId="0" applyAlignment="1"/>
    <xf numFmtId="164" fontId="2" fillId="2" borderId="40" xfId="0" applyNumberFormat="1" applyFont="1" applyFill="1" applyBorder="1"/>
    <xf numFmtId="164" fontId="2" fillId="2" borderId="22" xfId="0" applyNumberFormat="1" applyFont="1" applyFill="1" applyBorder="1"/>
    <xf numFmtId="164" fontId="2" fillId="2" borderId="29" xfId="0" applyNumberFormat="1" applyFont="1" applyFill="1" applyBorder="1"/>
    <xf numFmtId="164" fontId="2" fillId="0" borderId="0" xfId="0" applyNumberFormat="1" applyFont="1"/>
    <xf numFmtId="0" fontId="2" fillId="0" borderId="0" xfId="0" applyFont="1" applyAlignment="1"/>
    <xf numFmtId="0" fontId="2" fillId="0" borderId="0" xfId="0" applyFont="1" applyBorder="1" applyAlignment="1">
      <alignment horizontal="center"/>
    </xf>
    <xf numFmtId="164" fontId="1" fillId="0" borderId="14" xfId="0" applyNumberFormat="1" applyFont="1" applyFill="1" applyBorder="1" applyAlignment="1" applyProtection="1">
      <alignment horizontal="right" vertical="center" wrapText="1"/>
    </xf>
    <xf numFmtId="164" fontId="1" fillId="0" borderId="25" xfId="0" applyNumberFormat="1" applyFont="1" applyBorder="1"/>
    <xf numFmtId="0" fontId="2" fillId="4" borderId="0" xfId="0" applyFont="1" applyFill="1"/>
    <xf numFmtId="0" fontId="11" fillId="5" borderId="42" xfId="0" applyFont="1" applyFill="1" applyBorder="1" applyAlignment="1">
      <alignment horizontal="justify" vertical="center" wrapText="1"/>
    </xf>
    <xf numFmtId="0" fontId="11" fillId="5" borderId="43" xfId="0" applyFont="1" applyFill="1" applyBorder="1" applyAlignment="1">
      <alignment horizontal="justify" vertical="center" wrapText="1"/>
    </xf>
    <xf numFmtId="0" fontId="2" fillId="4" borderId="44" xfId="0" applyFont="1" applyFill="1" applyBorder="1" applyAlignment="1">
      <alignment horizontal="justify" vertical="center" wrapText="1"/>
    </xf>
    <xf numFmtId="0" fontId="2" fillId="2" borderId="45" xfId="0" applyFont="1" applyFill="1" applyBorder="1" applyAlignment="1">
      <alignment horizontal="justify" vertical="center" wrapText="1"/>
    </xf>
    <xf numFmtId="0" fontId="12" fillId="5" borderId="42" xfId="0" applyFont="1" applyFill="1" applyBorder="1" applyAlignment="1">
      <alignment horizontal="left" vertical="center" wrapText="1" indent="1"/>
    </xf>
    <xf numFmtId="0" fontId="12" fillId="5" borderId="43" xfId="0" applyFont="1" applyFill="1" applyBorder="1" applyAlignment="1">
      <alignment horizontal="left" vertical="center" wrapText="1"/>
    </xf>
    <xf numFmtId="0" fontId="13" fillId="0" borderId="44" xfId="0" applyFont="1" applyBorder="1" applyAlignment="1">
      <alignment horizontal="left" vertical="center" wrapText="1" indent="1"/>
    </xf>
    <xf numFmtId="0" fontId="13" fillId="2" borderId="45" xfId="0" applyFont="1" applyFill="1" applyBorder="1" applyAlignment="1">
      <alignment horizontal="left" vertical="center" wrapText="1"/>
    </xf>
    <xf numFmtId="0" fontId="7" fillId="0" borderId="44" xfId="0" applyFont="1" applyBorder="1" applyAlignment="1">
      <alignment horizontal="left" vertical="center" wrapText="1" indent="1"/>
    </xf>
    <xf numFmtId="0" fontId="7" fillId="0" borderId="45" xfId="0" applyFont="1" applyBorder="1" applyAlignment="1">
      <alignment horizontal="left" vertical="center" wrapText="1" indent="6"/>
    </xf>
    <xf numFmtId="0" fontId="2" fillId="0" borderId="11" xfId="0" applyFont="1" applyFill="1" applyBorder="1" applyAlignment="1">
      <alignment horizontal="center" wrapText="1"/>
    </xf>
    <xf numFmtId="0" fontId="2" fillId="0" borderId="21" xfId="0" applyFont="1" applyFill="1" applyBorder="1" applyAlignment="1">
      <alignment horizontal="center" wrapText="1"/>
    </xf>
    <xf numFmtId="164" fontId="1" fillId="0" borderId="27" xfId="0" applyNumberFormat="1" applyFont="1" applyBorder="1"/>
    <xf numFmtId="1" fontId="2" fillId="0" borderId="11" xfId="0" applyNumberFormat="1" applyFont="1" applyFill="1" applyBorder="1" applyAlignment="1">
      <alignment horizontal="center"/>
    </xf>
    <xf numFmtId="0" fontId="2" fillId="0" borderId="33" xfId="0" applyFont="1" applyBorder="1"/>
    <xf numFmtId="0" fontId="1" fillId="0" borderId="0" xfId="0" applyFont="1" applyAlignment="1" applyProtection="1">
      <alignment horizontal="center" vertical="center"/>
    </xf>
    <xf numFmtId="9" fontId="2" fillId="2" borderId="24" xfId="1" applyFont="1" applyFill="1" applyBorder="1"/>
    <xf numFmtId="0" fontId="2" fillId="4" borderId="11" xfId="0" applyFont="1" applyFill="1" applyBorder="1" applyAlignment="1">
      <alignment horizontal="center" wrapText="1"/>
    </xf>
    <xf numFmtId="0" fontId="2" fillId="0" borderId="11" xfId="0" applyFont="1" applyBorder="1" applyAlignment="1">
      <alignment wrapText="1"/>
    </xf>
    <xf numFmtId="0" fontId="2" fillId="0" borderId="21" xfId="0" applyFont="1" applyBorder="1" applyAlignment="1">
      <alignment wrapText="1"/>
    </xf>
    <xf numFmtId="0" fontId="2" fillId="0" borderId="28" xfId="0" applyFont="1" applyFill="1" applyBorder="1"/>
    <xf numFmtId="0" fontId="2" fillId="0" borderId="20" xfId="0" applyFont="1" applyFill="1" applyBorder="1"/>
    <xf numFmtId="3" fontId="2" fillId="4" borderId="21" xfId="0" applyNumberFormat="1" applyFont="1" applyFill="1" applyBorder="1" applyAlignment="1">
      <alignment horizontal="center"/>
    </xf>
    <xf numFmtId="164" fontId="2" fillId="2" borderId="11" xfId="0" applyNumberFormat="1" applyFont="1" applyFill="1" applyBorder="1" applyAlignment="1">
      <alignment horizontal="center"/>
    </xf>
    <xf numFmtId="164" fontId="2" fillId="2" borderId="21" xfId="0" applyNumberFormat="1" applyFont="1" applyFill="1" applyBorder="1" applyAlignment="1">
      <alignment horizontal="center"/>
    </xf>
    <xf numFmtId="164" fontId="2" fillId="2" borderId="18" xfId="0" applyNumberFormat="1" applyFont="1" applyFill="1" applyBorder="1" applyAlignment="1">
      <alignment horizontal="center"/>
    </xf>
    <xf numFmtId="0" fontId="3" fillId="0" borderId="0" xfId="0" applyFont="1" applyBorder="1" applyAlignment="1">
      <alignment horizontal="center"/>
    </xf>
    <xf numFmtId="0" fontId="1" fillId="0" borderId="0" xfId="0" applyFont="1" applyAlignment="1" applyProtection="1">
      <alignment horizontal="center" vertical="center"/>
    </xf>
    <xf numFmtId="3" fontId="2" fillId="0" borderId="32" xfId="0" applyNumberFormat="1" applyFont="1" applyFill="1" applyBorder="1" applyAlignment="1">
      <alignment horizontal="center"/>
    </xf>
    <xf numFmtId="0" fontId="2" fillId="0" borderId="32" xfId="0" applyFont="1" applyFill="1" applyBorder="1" applyAlignment="1">
      <alignment horizontal="center"/>
    </xf>
    <xf numFmtId="0" fontId="2" fillId="0" borderId="32" xfId="0" applyFont="1" applyFill="1" applyBorder="1" applyAlignment="1">
      <alignment horizontal="center" wrapText="1"/>
    </xf>
    <xf numFmtId="164" fontId="2" fillId="2" borderId="32" xfId="0" applyNumberFormat="1" applyFont="1" applyFill="1" applyBorder="1" applyAlignment="1">
      <alignment horizontal="center"/>
    </xf>
    <xf numFmtId="164" fontId="2" fillId="2" borderId="32" xfId="0" applyNumberFormat="1" applyFont="1" applyFill="1" applyBorder="1"/>
    <xf numFmtId="164" fontId="2" fillId="0" borderId="18" xfId="0" applyNumberFormat="1" applyFont="1" applyBorder="1"/>
    <xf numFmtId="1" fontId="2" fillId="0" borderId="21" xfId="0" applyNumberFormat="1" applyFont="1" applyFill="1" applyBorder="1" applyAlignment="1">
      <alignment horizontal="center"/>
    </xf>
    <xf numFmtId="1" fontId="2" fillId="0" borderId="32" xfId="0" applyNumberFormat="1" applyFont="1" applyFill="1" applyBorder="1" applyAlignment="1">
      <alignment horizontal="center"/>
    </xf>
    <xf numFmtId="0" fontId="2" fillId="0" borderId="33" xfId="0" applyFont="1" applyBorder="1" applyAlignment="1">
      <alignment horizontal="left"/>
    </xf>
    <xf numFmtId="0" fontId="2" fillId="0" borderId="31" xfId="0" applyFont="1" applyBorder="1" applyAlignment="1">
      <alignment horizontal="left"/>
    </xf>
    <xf numFmtId="0" fontId="2" fillId="0" borderId="33" xfId="0" applyFont="1" applyBorder="1" applyAlignment="1"/>
    <xf numFmtId="0" fontId="1" fillId="0" borderId="0" xfId="0" applyFont="1" applyBorder="1" applyAlignment="1">
      <alignment horizontal="center"/>
    </xf>
    <xf numFmtId="164" fontId="1" fillId="0" borderId="0" xfId="0" applyNumberFormat="1" applyFont="1" applyBorder="1"/>
    <xf numFmtId="164" fontId="2" fillId="0" borderId="0" xfId="0" applyNumberFormat="1" applyFont="1" applyBorder="1"/>
    <xf numFmtId="0" fontId="5" fillId="0" borderId="0" xfId="0" applyFont="1" applyBorder="1" applyAlignment="1" applyProtection="1">
      <alignment horizontal="center" vertical="center" textRotation="90" wrapText="1"/>
    </xf>
    <xf numFmtId="0" fontId="5" fillId="0" borderId="0" xfId="0" applyFont="1" applyBorder="1" applyAlignment="1" applyProtection="1">
      <alignment horizontal="justify" vertical="center" wrapText="1"/>
    </xf>
    <xf numFmtId="0" fontId="5" fillId="0" borderId="0" xfId="0" applyFont="1" applyFill="1" applyBorder="1" applyAlignment="1" applyProtection="1">
      <alignment horizontal="center" vertical="center" textRotation="90" wrapText="1"/>
    </xf>
    <xf numFmtId="0" fontId="5" fillId="0" borderId="0" xfId="0" applyFont="1" applyFill="1" applyBorder="1" applyAlignment="1" applyProtection="1">
      <alignment horizontal="justify" vertical="center" wrapText="1"/>
    </xf>
    <xf numFmtId="0" fontId="5" fillId="0" borderId="0" xfId="0" applyFont="1" applyFill="1" applyBorder="1" applyAlignment="1" applyProtection="1">
      <alignment horizontal="left" wrapText="1"/>
      <protection locked="0"/>
    </xf>
    <xf numFmtId="0" fontId="2" fillId="0" borderId="0" xfId="0" applyFont="1" applyFill="1"/>
    <xf numFmtId="164" fontId="2" fillId="0" borderId="29" xfId="0" applyNumberFormat="1" applyFont="1" applyBorder="1"/>
    <xf numFmtId="164" fontId="2" fillId="0" borderId="22" xfId="0" applyNumberFormat="1" applyFont="1" applyBorder="1"/>
    <xf numFmtId="3" fontId="2" fillId="0" borderId="0" xfId="0" applyNumberFormat="1" applyFont="1" applyFill="1" applyBorder="1" applyAlignment="1">
      <alignment horizontal="center"/>
    </xf>
    <xf numFmtId="0" fontId="2" fillId="0" borderId="0" xfId="0" applyFont="1" applyFill="1" applyBorder="1" applyAlignment="1">
      <alignment horizontal="center"/>
    </xf>
    <xf numFmtId="1" fontId="2" fillId="0" borderId="0" xfId="0" applyNumberFormat="1" applyFont="1" applyFill="1" applyBorder="1" applyAlignment="1">
      <alignment horizontal="center"/>
    </xf>
    <xf numFmtId="1" fontId="2" fillId="4" borderId="11" xfId="0" applyNumberFormat="1" applyFont="1" applyFill="1" applyBorder="1" applyAlignment="1">
      <alignment horizontal="center"/>
    </xf>
    <xf numFmtId="1" fontId="2" fillId="4" borderId="18" xfId="0" applyNumberFormat="1" applyFont="1" applyFill="1" applyBorder="1" applyAlignment="1">
      <alignment horizontal="center"/>
    </xf>
    <xf numFmtId="164" fontId="1" fillId="0" borderId="12" xfId="0" applyNumberFormat="1" applyFont="1" applyBorder="1" applyAlignment="1">
      <alignment horizontal="right"/>
    </xf>
    <xf numFmtId="3" fontId="2" fillId="4" borderId="18" xfId="0" applyNumberFormat="1" applyFont="1" applyFill="1" applyBorder="1" applyAlignment="1">
      <alignment horizontal="center"/>
    </xf>
    <xf numFmtId="0" fontId="2" fillId="4" borderId="18" xfId="0" applyFont="1" applyFill="1" applyBorder="1" applyAlignment="1">
      <alignment horizontal="center"/>
    </xf>
    <xf numFmtId="0" fontId="2" fillId="0" borderId="18" xfId="0" applyFont="1" applyFill="1" applyBorder="1" applyAlignment="1">
      <alignment horizontal="center" wrapText="1"/>
    </xf>
    <xf numFmtId="0" fontId="2" fillId="0" borderId="8" xfId="0" applyFont="1" applyBorder="1"/>
    <xf numFmtId="0" fontId="2" fillId="0" borderId="13" xfId="0" applyFont="1" applyBorder="1"/>
    <xf numFmtId="3" fontId="2" fillId="4" borderId="13" xfId="0" applyNumberFormat="1" applyFont="1" applyFill="1" applyBorder="1" applyAlignment="1">
      <alignment horizontal="center"/>
    </xf>
    <xf numFmtId="0" fontId="2" fillId="4" borderId="13" xfId="0" applyFont="1" applyFill="1" applyBorder="1" applyAlignment="1">
      <alignment horizontal="center"/>
    </xf>
    <xf numFmtId="0" fontId="2" fillId="0" borderId="13" xfId="0" applyFont="1" applyFill="1" applyBorder="1" applyAlignment="1">
      <alignment horizontal="center" wrapText="1"/>
    </xf>
    <xf numFmtId="164" fontId="2" fillId="2" borderId="13" xfId="0" applyNumberFormat="1" applyFont="1" applyFill="1" applyBorder="1" applyAlignment="1">
      <alignment horizontal="center"/>
    </xf>
    <xf numFmtId="164" fontId="2" fillId="0" borderId="14" xfId="0" applyNumberFormat="1" applyFont="1" applyBorder="1"/>
    <xf numFmtId="164" fontId="1" fillId="2" borderId="21" xfId="0" applyNumberFormat="1" applyFont="1" applyFill="1" applyBorder="1" applyAlignment="1">
      <alignment horizontal="center"/>
    </xf>
    <xf numFmtId="0" fontId="1" fillId="0" borderId="21" xfId="0" applyFont="1" applyBorder="1" applyAlignment="1">
      <alignment horizontal="center"/>
    </xf>
    <xf numFmtId="1" fontId="2" fillId="0" borderId="18" xfId="0" applyNumberFormat="1" applyFont="1" applyFill="1" applyBorder="1" applyAlignment="1">
      <alignment horizontal="center"/>
    </xf>
    <xf numFmtId="164" fontId="2" fillId="0" borderId="0" xfId="0" applyNumberFormat="1" applyFont="1" applyFill="1" applyBorder="1" applyAlignment="1">
      <alignment horizontal="center"/>
    </xf>
    <xf numFmtId="0" fontId="2" fillId="4" borderId="0" xfId="0" applyFont="1" applyFill="1" applyBorder="1" applyAlignment="1">
      <alignment horizontal="left" vertical="center" wrapText="1"/>
    </xf>
    <xf numFmtId="0" fontId="1" fillId="0" borderId="0" xfId="0" applyFont="1" applyAlignment="1" applyProtection="1">
      <alignment horizontal="center" vertical="center"/>
    </xf>
    <xf numFmtId="164" fontId="2" fillId="0" borderId="22" xfId="0" applyNumberFormat="1" applyFont="1" applyBorder="1" applyAlignment="1">
      <alignment horizontal="right"/>
    </xf>
    <xf numFmtId="1" fontId="2" fillId="4" borderId="21" xfId="0" applyNumberFormat="1" applyFont="1" applyFill="1" applyBorder="1" applyAlignment="1">
      <alignment horizontal="center"/>
    </xf>
    <xf numFmtId="0" fontId="2" fillId="0" borderId="21" xfId="0" applyFont="1" applyBorder="1" applyAlignment="1">
      <alignment horizontal="right"/>
    </xf>
    <xf numFmtId="0" fontId="0" fillId="4" borderId="0" xfId="0" applyFill="1" applyBorder="1"/>
    <xf numFmtId="0" fontId="0" fillId="4" borderId="39" xfId="0" applyFill="1" applyBorder="1"/>
    <xf numFmtId="0" fontId="0" fillId="0" borderId="38" xfId="0" applyBorder="1"/>
    <xf numFmtId="0" fontId="0" fillId="4" borderId="38" xfId="0" applyFill="1" applyBorder="1"/>
    <xf numFmtId="0" fontId="2" fillId="4" borderId="47" xfId="0" applyFont="1" applyFill="1" applyBorder="1"/>
    <xf numFmtId="0" fontId="2" fillId="4" borderId="28" xfId="0" applyFont="1" applyFill="1" applyBorder="1"/>
    <xf numFmtId="0" fontId="7" fillId="0" borderId="0" xfId="0" applyFont="1" applyBorder="1" applyAlignment="1">
      <alignment horizontal="left" vertical="center" wrapText="1" indent="1"/>
    </xf>
    <xf numFmtId="0" fontId="7" fillId="0" borderId="0" xfId="0" applyFont="1" applyBorder="1" applyAlignment="1">
      <alignment horizontal="left" vertical="center" wrapText="1" indent="6"/>
    </xf>
    <xf numFmtId="0" fontId="13" fillId="0" borderId="48" xfId="0" applyFont="1" applyBorder="1" applyAlignment="1">
      <alignment horizontal="left" vertical="center" wrapText="1" indent="1"/>
    </xf>
    <xf numFmtId="0" fontId="13" fillId="2" borderId="49" xfId="0" applyFont="1" applyFill="1" applyBorder="1" applyAlignment="1">
      <alignment horizontal="left" vertical="center" wrapText="1"/>
    </xf>
    <xf numFmtId="0" fontId="7" fillId="0" borderId="50" xfId="0" applyFont="1" applyBorder="1" applyAlignment="1">
      <alignment horizontal="left" vertical="center" wrapText="1" indent="1"/>
    </xf>
    <xf numFmtId="0" fontId="7" fillId="0" borderId="51" xfId="0" applyFont="1" applyBorder="1" applyAlignment="1">
      <alignment horizontal="left" vertical="center" wrapText="1" indent="6"/>
    </xf>
    <xf numFmtId="0" fontId="7" fillId="0" borderId="5" xfId="0" applyFont="1" applyBorder="1" applyAlignment="1">
      <alignment horizontal="left" vertical="center" wrapText="1" indent="6"/>
    </xf>
    <xf numFmtId="0" fontId="1" fillId="0" borderId="5" xfId="0" applyFont="1" applyBorder="1" applyAlignment="1"/>
    <xf numFmtId="164" fontId="2" fillId="0" borderId="9" xfId="0" applyNumberFormat="1" applyFont="1" applyBorder="1" applyAlignment="1"/>
    <xf numFmtId="164" fontId="2" fillId="0" borderId="34" xfId="0" applyNumberFormat="1" applyFont="1" applyBorder="1" applyAlignment="1">
      <alignment horizontal="right"/>
    </xf>
    <xf numFmtId="164" fontId="2" fillId="0" borderId="12" xfId="0" applyNumberFormat="1" applyFont="1" applyBorder="1" applyAlignment="1"/>
    <xf numFmtId="164" fontId="2" fillId="0" borderId="12" xfId="0" applyNumberFormat="1" applyFont="1" applyBorder="1" applyAlignment="1">
      <alignment horizontal="right"/>
    </xf>
    <xf numFmtId="164" fontId="2" fillId="0" borderId="9" xfId="0" applyNumberFormat="1" applyFont="1" applyBorder="1"/>
    <xf numFmtId="164" fontId="2" fillId="4" borderId="12" xfId="0" applyNumberFormat="1" applyFont="1" applyFill="1" applyBorder="1" applyAlignment="1">
      <alignment horizontal="right"/>
    </xf>
    <xf numFmtId="164" fontId="2" fillId="4" borderId="0" xfId="0" applyNumberFormat="1" applyFont="1" applyFill="1" applyBorder="1" applyAlignment="1">
      <alignment horizontal="right"/>
    </xf>
    <xf numFmtId="164" fontId="2" fillId="0" borderId="34" xfId="0" applyNumberFormat="1" applyFont="1" applyBorder="1"/>
    <xf numFmtId="0" fontId="10" fillId="0" borderId="2" xfId="0" applyFont="1" applyBorder="1" applyAlignment="1" applyProtection="1">
      <alignment horizontal="justify" vertical="center" wrapText="1"/>
    </xf>
    <xf numFmtId="0" fontId="13" fillId="0" borderId="0" xfId="0" applyFont="1"/>
    <xf numFmtId="0" fontId="7" fillId="0" borderId="7" xfId="0" applyFont="1" applyBorder="1" applyAlignment="1" applyProtection="1">
      <alignment horizontal="justify" vertical="center" wrapText="1"/>
    </xf>
    <xf numFmtId="0" fontId="10" fillId="0" borderId="10" xfId="0" applyFont="1" applyBorder="1" applyAlignment="1" applyProtection="1">
      <alignment horizontal="justify" vertical="center" wrapText="1"/>
    </xf>
    <xf numFmtId="0" fontId="2" fillId="0" borderId="0" xfId="0" applyFont="1" applyAlignment="1">
      <alignment horizontal="center"/>
    </xf>
    <xf numFmtId="0" fontId="15" fillId="5" borderId="3" xfId="0" applyFont="1" applyFill="1" applyBorder="1" applyAlignment="1">
      <alignment horizontal="center"/>
    </xf>
    <xf numFmtId="0" fontId="15" fillId="5" borderId="12" xfId="0" applyFont="1" applyFill="1" applyBorder="1" applyAlignment="1">
      <alignment horizontal="center"/>
    </xf>
    <xf numFmtId="0" fontId="13" fillId="0" borderId="0" xfId="0" applyFont="1" applyAlignment="1">
      <alignment horizontal="center"/>
    </xf>
    <xf numFmtId="0" fontId="12" fillId="5" borderId="42" xfId="0" applyFont="1" applyFill="1" applyBorder="1" applyAlignment="1">
      <alignment horizontal="center" vertical="center" wrapText="1"/>
    </xf>
    <xf numFmtId="0" fontId="12" fillId="5" borderId="43" xfId="0" applyFont="1" applyFill="1" applyBorder="1" applyAlignment="1">
      <alignment horizontal="center" vertical="center" wrapText="1"/>
    </xf>
    <xf numFmtId="0" fontId="13" fillId="0" borderId="0" xfId="0" applyFont="1" applyAlignment="1">
      <alignment horizontal="center" vertical="center"/>
    </xf>
    <xf numFmtId="0" fontId="13" fillId="0" borderId="26" xfId="0" applyFont="1" applyBorder="1"/>
    <xf numFmtId="0" fontId="7" fillId="0" borderId="46" xfId="0" applyFont="1" applyBorder="1" applyAlignment="1" applyProtection="1">
      <alignment vertical="center"/>
    </xf>
    <xf numFmtId="0" fontId="7" fillId="0" borderId="46" xfId="0" applyFont="1" applyBorder="1" applyAlignment="1" applyProtection="1">
      <alignment horizontal="center" vertical="center"/>
    </xf>
    <xf numFmtId="0" fontId="7" fillId="0" borderId="0" xfId="0" applyFont="1" applyAlignment="1" applyProtection="1">
      <alignment horizontal="center" vertical="center"/>
    </xf>
    <xf numFmtId="0" fontId="7" fillId="0" borderId="26" xfId="0" applyFont="1" applyBorder="1" applyAlignment="1" applyProtection="1">
      <alignment horizontal="center" vertical="center"/>
    </xf>
    <xf numFmtId="0" fontId="4" fillId="3" borderId="16" xfId="0" applyFont="1" applyFill="1" applyBorder="1" applyAlignment="1">
      <alignment horizontal="center" wrapText="1"/>
    </xf>
    <xf numFmtId="0" fontId="2" fillId="0" borderId="0" xfId="0" applyFont="1" applyAlignment="1">
      <alignment horizontal="center" wrapText="1"/>
    </xf>
    <xf numFmtId="0" fontId="4" fillId="3" borderId="15" xfId="0" applyFont="1" applyFill="1" applyBorder="1" applyAlignment="1">
      <alignment horizontal="center" wrapText="1"/>
    </xf>
    <xf numFmtId="0" fontId="4" fillId="3" borderId="17" xfId="0" applyFont="1" applyFill="1" applyBorder="1" applyAlignment="1">
      <alignment horizontal="center" wrapText="1"/>
    </xf>
    <xf numFmtId="0" fontId="13" fillId="0" borderId="0" xfId="0" applyFont="1" applyAlignment="1">
      <alignment horizontal="center" wrapText="1"/>
    </xf>
    <xf numFmtId="0" fontId="15" fillId="3" borderId="15" xfId="0" applyFont="1" applyFill="1" applyBorder="1" applyAlignment="1">
      <alignment horizontal="center" wrapText="1"/>
    </xf>
    <xf numFmtId="0" fontId="15" fillId="3" borderId="16" xfId="0" applyFont="1" applyFill="1" applyBorder="1" applyAlignment="1">
      <alignment horizontal="center" wrapText="1"/>
    </xf>
    <xf numFmtId="0" fontId="15" fillId="3" borderId="17" xfId="0" applyFont="1" applyFill="1" applyBorder="1" applyAlignment="1">
      <alignment horizontal="center" wrapText="1"/>
    </xf>
    <xf numFmtId="164" fontId="2" fillId="2" borderId="11" xfId="0" applyNumberFormat="1" applyFont="1" applyFill="1" applyBorder="1" applyAlignment="1">
      <alignment horizontal="right"/>
    </xf>
    <xf numFmtId="0" fontId="2" fillId="2" borderId="29" xfId="0" applyFont="1" applyFill="1" applyBorder="1"/>
    <xf numFmtId="0" fontId="2" fillId="2" borderId="22" xfId="0" applyFont="1" applyFill="1" applyBorder="1"/>
    <xf numFmtId="164" fontId="2" fillId="2" borderId="18" xfId="0" applyNumberFormat="1" applyFont="1" applyFill="1" applyBorder="1" applyAlignment="1">
      <alignment horizontal="right"/>
    </xf>
    <xf numFmtId="164" fontId="1" fillId="0" borderId="11" xfId="0" applyNumberFormat="1" applyFont="1" applyBorder="1" applyAlignment="1"/>
    <xf numFmtId="164" fontId="1" fillId="0" borderId="18" xfId="0" applyNumberFormat="1" applyFont="1" applyBorder="1"/>
    <xf numFmtId="164" fontId="7" fillId="0" borderId="14" xfId="0" applyNumberFormat="1" applyFont="1" applyBorder="1"/>
    <xf numFmtId="0" fontId="16" fillId="0" borderId="0" xfId="0" applyFont="1"/>
    <xf numFmtId="164" fontId="13" fillId="0" borderId="12" xfId="0" applyNumberFormat="1" applyFont="1" applyBorder="1"/>
    <xf numFmtId="164" fontId="7" fillId="0" borderId="12" xfId="0" applyNumberFormat="1" applyFont="1" applyBorder="1"/>
    <xf numFmtId="0" fontId="16" fillId="0" borderId="0" xfId="0" applyFont="1" applyBorder="1"/>
    <xf numFmtId="0" fontId="7" fillId="0" borderId="4" xfId="0" applyFont="1" applyBorder="1"/>
    <xf numFmtId="0" fontId="15" fillId="3" borderId="15" xfId="0" applyFont="1" applyFill="1" applyBorder="1" applyAlignment="1">
      <alignment horizontal="center"/>
    </xf>
    <xf numFmtId="0" fontId="15" fillId="3" borderId="16" xfId="0" applyFont="1" applyFill="1" applyBorder="1" applyAlignment="1">
      <alignment horizontal="center"/>
    </xf>
    <xf numFmtId="0" fontId="15" fillId="3" borderId="17" xfId="0" applyFont="1" applyFill="1" applyBorder="1" applyAlignment="1">
      <alignment horizontal="center"/>
    </xf>
    <xf numFmtId="0" fontId="2" fillId="0" borderId="23" xfId="0" applyFont="1" applyBorder="1" applyAlignment="1">
      <alignment horizontal="left"/>
    </xf>
    <xf numFmtId="0" fontId="16" fillId="0" borderId="0" xfId="0" applyFont="1" applyBorder="1" applyAlignment="1">
      <alignment horizontal="left"/>
    </xf>
    <xf numFmtId="0" fontId="2" fillId="0" borderId="18" xfId="0" applyFont="1" applyBorder="1" applyAlignment="1">
      <alignment horizontal="left" wrapText="1"/>
    </xf>
    <xf numFmtId="0" fontId="2" fillId="0" borderId="32" xfId="0" applyFont="1" applyBorder="1" applyAlignment="1">
      <alignment horizontal="left" wrapText="1"/>
    </xf>
    <xf numFmtId="0" fontId="2" fillId="0" borderId="18" xfId="0" applyFont="1" applyBorder="1" applyAlignment="1">
      <alignment wrapText="1"/>
    </xf>
    <xf numFmtId="0" fontId="2" fillId="0" borderId="20" xfId="0" applyFont="1" applyBorder="1" applyAlignment="1">
      <alignment wrapText="1"/>
    </xf>
    <xf numFmtId="164" fontId="7" fillId="0" borderId="9" xfId="0" applyNumberFormat="1" applyFont="1" applyBorder="1" applyAlignment="1"/>
    <xf numFmtId="164" fontId="7" fillId="0" borderId="1" xfId="0" applyNumberFormat="1" applyFont="1" applyBorder="1"/>
    <xf numFmtId="0" fontId="1" fillId="0" borderId="0" xfId="0" applyFont="1" applyBorder="1" applyAlignment="1">
      <alignment horizontal="center" wrapText="1"/>
    </xf>
    <xf numFmtId="164" fontId="1" fillId="0" borderId="0" xfId="0" applyNumberFormat="1" applyFont="1" applyBorder="1" applyAlignment="1">
      <alignment horizontal="center" wrapText="1"/>
    </xf>
    <xf numFmtId="0" fontId="4" fillId="3" borderId="8" xfId="0" applyFont="1" applyFill="1" applyBorder="1" applyAlignment="1">
      <alignment horizontal="center"/>
    </xf>
    <xf numFmtId="0" fontId="4" fillId="3" borderId="13" xfId="0" applyFont="1" applyFill="1" applyBorder="1" applyAlignment="1">
      <alignment horizontal="center"/>
    </xf>
    <xf numFmtId="0" fontId="4" fillId="3" borderId="14" xfId="0" applyFont="1" applyFill="1" applyBorder="1" applyAlignment="1">
      <alignment horizontal="center"/>
    </xf>
    <xf numFmtId="164" fontId="13" fillId="0" borderId="12" xfId="0" applyNumberFormat="1" applyFont="1" applyBorder="1" applyAlignment="1"/>
    <xf numFmtId="164" fontId="13" fillId="0" borderId="1" xfId="0" applyNumberFormat="1" applyFont="1" applyBorder="1"/>
    <xf numFmtId="164" fontId="7" fillId="0" borderId="12" xfId="0" applyNumberFormat="1" applyFont="1" applyBorder="1" applyAlignment="1">
      <alignment horizontal="right"/>
    </xf>
    <xf numFmtId="164" fontId="7" fillId="0" borderId="9" xfId="0" applyNumberFormat="1" applyFont="1" applyBorder="1" applyAlignment="1">
      <alignment horizontal="right"/>
    </xf>
    <xf numFmtId="0" fontId="15" fillId="3" borderId="8" xfId="0" applyFont="1" applyFill="1" applyBorder="1" applyAlignment="1">
      <alignment horizontal="center" wrapText="1"/>
    </xf>
    <xf numFmtId="0" fontId="15" fillId="3" borderId="13" xfId="0" applyFont="1" applyFill="1" applyBorder="1" applyAlignment="1">
      <alignment horizontal="center" wrapText="1"/>
    </xf>
    <xf numFmtId="0" fontId="15" fillId="3" borderId="14" xfId="0" applyFont="1" applyFill="1" applyBorder="1" applyAlignment="1">
      <alignment horizontal="center" wrapText="1"/>
    </xf>
    <xf numFmtId="0" fontId="7" fillId="0" borderId="0" xfId="0" applyFont="1" applyBorder="1" applyAlignment="1">
      <alignment horizontal="center"/>
    </xf>
    <xf numFmtId="164" fontId="7" fillId="0" borderId="0" xfId="0" applyNumberFormat="1" applyFont="1" applyBorder="1" applyAlignment="1">
      <alignment horizontal="center"/>
    </xf>
    <xf numFmtId="164" fontId="7" fillId="0" borderId="0" xfId="0" applyNumberFormat="1" applyFont="1" applyBorder="1"/>
    <xf numFmtId="0" fontId="7" fillId="0" borderId="0" xfId="0" applyFont="1" applyBorder="1" applyAlignment="1">
      <alignment horizontal="center" wrapText="1"/>
    </xf>
    <xf numFmtId="164" fontId="7" fillId="0" borderId="0" xfId="0" applyNumberFormat="1" applyFont="1" applyBorder="1" applyAlignment="1">
      <alignment horizontal="center" wrapText="1"/>
    </xf>
    <xf numFmtId="164" fontId="2" fillId="2" borderId="18" xfId="0" applyNumberFormat="1" applyFont="1" applyFill="1" applyBorder="1"/>
    <xf numFmtId="164" fontId="7" fillId="0" borderId="54" xfId="0" applyNumberFormat="1" applyFont="1" applyBorder="1" applyAlignment="1"/>
    <xf numFmtId="164" fontId="7" fillId="0" borderId="29" xfId="0" applyNumberFormat="1" applyFont="1" applyBorder="1"/>
    <xf numFmtId="164" fontId="7" fillId="0" borderId="22" xfId="0" applyNumberFormat="1" applyFont="1" applyBorder="1"/>
    <xf numFmtId="0" fontId="2" fillId="0" borderId="18" xfId="0" applyFont="1" applyBorder="1" applyAlignment="1">
      <alignment horizontal="center"/>
    </xf>
    <xf numFmtId="164" fontId="7" fillId="0" borderId="12" xfId="0" applyNumberFormat="1" applyFont="1" applyBorder="1" applyAlignment="1"/>
    <xf numFmtId="164" fontId="13" fillId="0" borderId="9" xfId="0" applyNumberFormat="1" applyFont="1" applyBorder="1" applyAlignment="1"/>
    <xf numFmtId="0" fontId="5" fillId="4" borderId="0" xfId="0" applyFont="1" applyFill="1" applyBorder="1" applyAlignment="1" applyProtection="1">
      <alignment horizontal="left" wrapText="1"/>
      <protection locked="0"/>
    </xf>
    <xf numFmtId="0" fontId="15" fillId="3" borderId="8" xfId="0" applyFont="1" applyFill="1" applyBorder="1" applyAlignment="1">
      <alignment horizontal="center"/>
    </xf>
    <xf numFmtId="0" fontId="15" fillId="3" borderId="13" xfId="0" applyFont="1" applyFill="1" applyBorder="1" applyAlignment="1">
      <alignment horizontal="center"/>
    </xf>
    <xf numFmtId="0" fontId="15" fillId="3" borderId="14" xfId="0" applyFont="1" applyFill="1" applyBorder="1" applyAlignment="1">
      <alignment horizontal="center"/>
    </xf>
    <xf numFmtId="164" fontId="13" fillId="0" borderId="0" xfId="0" applyNumberFormat="1" applyFont="1" applyBorder="1" applyAlignment="1">
      <alignment horizontal="center" wrapText="1"/>
    </xf>
    <xf numFmtId="0" fontId="15" fillId="3" borderId="30" xfId="0" applyFont="1" applyFill="1" applyBorder="1" applyAlignment="1">
      <alignment horizontal="center" wrapText="1"/>
    </xf>
    <xf numFmtId="0" fontId="13" fillId="0" borderId="0" xfId="0" applyFont="1" applyBorder="1" applyAlignment="1">
      <alignment horizontal="center" wrapText="1"/>
    </xf>
    <xf numFmtId="1" fontId="2" fillId="4" borderId="13" xfId="0" applyNumberFormat="1" applyFont="1" applyFill="1" applyBorder="1" applyAlignment="1">
      <alignment horizontal="center"/>
    </xf>
    <xf numFmtId="1" fontId="2" fillId="4" borderId="32" xfId="0" applyNumberFormat="1" applyFont="1" applyFill="1" applyBorder="1" applyAlignment="1">
      <alignment horizontal="center"/>
    </xf>
    <xf numFmtId="1" fontId="2" fillId="4" borderId="21" xfId="1" applyNumberFormat="1" applyFont="1" applyFill="1" applyBorder="1" applyAlignment="1">
      <alignment horizontal="center"/>
    </xf>
    <xf numFmtId="164" fontId="1" fillId="2" borderId="11" xfId="0" applyNumberFormat="1" applyFont="1" applyFill="1" applyBorder="1" applyAlignment="1">
      <alignment horizontal="center"/>
    </xf>
    <xf numFmtId="0" fontId="2" fillId="2" borderId="40" xfId="0" applyFont="1" applyFill="1" applyBorder="1"/>
    <xf numFmtId="9" fontId="2" fillId="2" borderId="24" xfId="0" applyNumberFormat="1" applyFont="1" applyFill="1" applyBorder="1"/>
    <xf numFmtId="164" fontId="7" fillId="0" borderId="9" xfId="0" applyNumberFormat="1" applyFont="1" applyBorder="1"/>
    <xf numFmtId="0" fontId="13" fillId="0" borderId="0" xfId="0" applyFont="1" applyAlignment="1">
      <alignment wrapText="1"/>
    </xf>
    <xf numFmtId="164" fontId="2" fillId="2" borderId="60" xfId="0" applyNumberFormat="1" applyFont="1" applyFill="1" applyBorder="1"/>
    <xf numFmtId="164" fontId="2" fillId="2" borderId="61" xfId="0" applyNumberFormat="1" applyFont="1" applyFill="1" applyBorder="1"/>
    <xf numFmtId="164" fontId="2" fillId="2" borderId="62" xfId="0" applyNumberFormat="1" applyFont="1" applyFill="1" applyBorder="1"/>
    <xf numFmtId="164" fontId="2" fillId="2" borderId="63" xfId="0" applyNumberFormat="1" applyFont="1" applyFill="1" applyBorder="1"/>
    <xf numFmtId="164" fontId="2" fillId="2" borderId="25" xfId="0" applyNumberFormat="1" applyFont="1" applyFill="1" applyBorder="1"/>
    <xf numFmtId="0" fontId="15" fillId="5" borderId="12" xfId="0" applyFont="1" applyFill="1" applyBorder="1" applyAlignment="1">
      <alignment horizontal="center" wrapText="1"/>
    </xf>
    <xf numFmtId="0" fontId="15" fillId="5" borderId="8" xfId="0" applyFont="1" applyFill="1" applyBorder="1" applyAlignment="1">
      <alignment horizontal="center"/>
    </xf>
    <xf numFmtId="0" fontId="15" fillId="5" borderId="14" xfId="0" applyFont="1" applyFill="1" applyBorder="1" applyAlignment="1">
      <alignment horizontal="center"/>
    </xf>
    <xf numFmtId="0" fontId="2" fillId="4" borderId="38"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39" xfId="0" applyFont="1" applyFill="1" applyBorder="1" applyAlignment="1">
      <alignment horizontal="left" vertical="center" wrapText="1"/>
    </xf>
    <xf numFmtId="0" fontId="2" fillId="4" borderId="10" xfId="0" applyFont="1" applyFill="1" applyBorder="1" applyAlignment="1">
      <alignment horizontal="left" vertical="center" wrapText="1"/>
    </xf>
    <xf numFmtId="0" fontId="2" fillId="4" borderId="19" xfId="0" applyFont="1" applyFill="1" applyBorder="1" applyAlignment="1">
      <alignment horizontal="left" vertical="center" wrapText="1"/>
    </xf>
    <xf numFmtId="0" fontId="2" fillId="4" borderId="27" xfId="0" applyFont="1" applyFill="1" applyBorder="1" applyAlignment="1">
      <alignment horizontal="left" vertical="center" wrapText="1"/>
    </xf>
    <xf numFmtId="0" fontId="1" fillId="4" borderId="38" xfId="0" applyFont="1" applyFill="1" applyBorder="1" applyAlignment="1">
      <alignment horizontal="left" vertical="center" wrapText="1"/>
    </xf>
    <xf numFmtId="0" fontId="1" fillId="4" borderId="0" xfId="0" applyFont="1" applyFill="1" applyBorder="1" applyAlignment="1">
      <alignment horizontal="left" vertical="center" wrapText="1"/>
    </xf>
    <xf numFmtId="0" fontId="1" fillId="4" borderId="39" xfId="0" applyFont="1" applyFill="1" applyBorder="1" applyAlignment="1">
      <alignment horizontal="left" vertical="center" wrapText="1"/>
    </xf>
    <xf numFmtId="0" fontId="2" fillId="0" borderId="3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39" xfId="0" applyFont="1" applyFill="1" applyBorder="1" applyAlignment="1">
      <alignment horizontal="left" vertical="center" wrapText="1"/>
    </xf>
    <xf numFmtId="0" fontId="7" fillId="0" borderId="3" xfId="0" applyFont="1" applyBorder="1" applyAlignment="1">
      <alignment horizontal="left"/>
    </xf>
    <xf numFmtId="0" fontId="7" fillId="0" borderId="4" xfId="0" applyFont="1" applyBorder="1" applyAlignment="1">
      <alignment horizontal="left"/>
    </xf>
    <xf numFmtId="0" fontId="7" fillId="0" borderId="5"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19" xfId="0" applyFont="1" applyBorder="1" applyAlignment="1">
      <alignment horizontal="center" vertical="center" wrapText="1"/>
    </xf>
    <xf numFmtId="0" fontId="9" fillId="0" borderId="27" xfId="0" applyFont="1" applyBorder="1" applyAlignment="1">
      <alignment horizontal="center" vertical="center" wrapText="1"/>
    </xf>
    <xf numFmtId="0" fontId="10" fillId="2" borderId="3" xfId="0" applyFont="1" applyFill="1" applyBorder="1" applyAlignment="1" applyProtection="1">
      <alignment horizontal="left" wrapText="1"/>
      <protection locked="0"/>
    </xf>
    <xf numFmtId="0" fontId="10" fillId="2" borderId="4" xfId="0" applyFont="1" applyFill="1" applyBorder="1" applyAlignment="1" applyProtection="1">
      <alignment horizontal="left" wrapText="1"/>
      <protection locked="0"/>
    </xf>
    <xf numFmtId="0" fontId="10" fillId="2" borderId="5" xfId="0" applyFont="1" applyFill="1" applyBorder="1" applyAlignment="1" applyProtection="1">
      <alignment horizontal="left" wrapText="1"/>
      <protection locked="0"/>
    </xf>
    <xf numFmtId="0" fontId="3" fillId="4" borderId="38" xfId="0" applyFont="1" applyFill="1" applyBorder="1" applyAlignment="1">
      <alignment horizontal="left"/>
    </xf>
    <xf numFmtId="0" fontId="3" fillId="4" borderId="0" xfId="0" applyFont="1" applyFill="1" applyBorder="1" applyAlignment="1">
      <alignment horizontal="left"/>
    </xf>
    <xf numFmtId="0" fontId="3" fillId="4" borderId="39" xfId="0" applyFont="1" applyFill="1" applyBorder="1" applyAlignment="1">
      <alignment horizontal="left"/>
    </xf>
    <xf numFmtId="0" fontId="16" fillId="4" borderId="0" xfId="0" applyFont="1" applyFill="1" applyBorder="1" applyAlignment="1">
      <alignment horizontal="left"/>
    </xf>
    <xf numFmtId="0" fontId="16" fillId="0" borderId="0" xfId="0" applyFont="1" applyAlignment="1">
      <alignment horizontal="left"/>
    </xf>
    <xf numFmtId="0" fontId="10" fillId="0" borderId="1" xfId="0" applyFont="1" applyBorder="1" applyAlignment="1" applyProtection="1">
      <alignment horizontal="center" vertical="center" textRotation="90" wrapText="1"/>
    </xf>
    <xf numFmtId="0" fontId="10" fillId="0" borderId="6" xfId="0" applyFont="1" applyBorder="1" applyAlignment="1" applyProtection="1">
      <alignment horizontal="center" vertical="center" textRotation="90" wrapText="1"/>
    </xf>
    <xf numFmtId="0" fontId="10" fillId="0" borderId="9" xfId="0" applyFont="1" applyBorder="1" applyAlignment="1" applyProtection="1">
      <alignment horizontal="center" vertical="center" textRotation="90" wrapText="1"/>
    </xf>
    <xf numFmtId="0" fontId="10" fillId="0" borderId="3" xfId="0" applyFont="1" applyBorder="1" applyAlignment="1" applyProtection="1">
      <alignment wrapText="1"/>
    </xf>
    <xf numFmtId="0" fontId="10" fillId="0" borderId="4" xfId="0" applyFont="1" applyBorder="1" applyAlignment="1" applyProtection="1">
      <alignment wrapText="1"/>
    </xf>
    <xf numFmtId="0" fontId="10" fillId="0" borderId="5" xfId="0" applyFont="1" applyBorder="1" applyAlignment="1" applyProtection="1">
      <alignment wrapText="1"/>
    </xf>
    <xf numFmtId="0" fontId="3" fillId="0" borderId="0" xfId="0" applyFont="1" applyAlignment="1">
      <alignment horizontal="center"/>
    </xf>
    <xf numFmtId="0" fontId="16" fillId="4" borderId="41" xfId="0" applyFont="1" applyFill="1" applyBorder="1" applyAlignment="1">
      <alignment horizontal="left"/>
    </xf>
    <xf numFmtId="0" fontId="1" fillId="0" borderId="8" xfId="0" applyFont="1" applyBorder="1" applyAlignment="1">
      <alignment horizontal="left"/>
    </xf>
    <xf numFmtId="0" fontId="1" fillId="0" borderId="13" xfId="0" applyFont="1" applyBorder="1" applyAlignment="1">
      <alignment horizontal="left"/>
    </xf>
    <xf numFmtId="0" fontId="1" fillId="0" borderId="24" xfId="0" applyFont="1" applyFill="1" applyBorder="1" applyAlignment="1" applyProtection="1">
      <alignment horizontal="left" vertical="center" wrapText="1"/>
    </xf>
    <xf numFmtId="0" fontId="1" fillId="0" borderId="35" xfId="0" applyFont="1" applyBorder="1" applyAlignment="1" applyProtection="1">
      <alignment horizontal="center" vertical="center" textRotation="90" wrapText="1"/>
    </xf>
    <xf numFmtId="0" fontId="1" fillId="0" borderId="38" xfId="0" applyFont="1" applyBorder="1" applyAlignment="1" applyProtection="1">
      <alignment horizontal="center" vertical="center" textRotation="90" wrapText="1"/>
    </xf>
    <xf numFmtId="0" fontId="1" fillId="0" borderId="10" xfId="0" applyFont="1" applyBorder="1" applyAlignment="1" applyProtection="1">
      <alignment horizontal="center" vertical="center" textRotation="90" wrapText="1"/>
    </xf>
    <xf numFmtId="0" fontId="1" fillId="0" borderId="8" xfId="0" applyFont="1" applyFill="1" applyBorder="1" applyAlignment="1" applyProtection="1">
      <alignment horizontal="left" vertical="center" wrapText="1"/>
    </xf>
    <xf numFmtId="0" fontId="1" fillId="0" borderId="13" xfId="0" applyFont="1" applyFill="1" applyBorder="1" applyAlignment="1" applyProtection="1">
      <alignment horizontal="left" vertical="center" wrapText="1"/>
    </xf>
    <xf numFmtId="0" fontId="7" fillId="0" borderId="35" xfId="0" applyFont="1" applyBorder="1" applyAlignment="1">
      <alignment horizontal="center"/>
    </xf>
    <xf numFmtId="0" fontId="7" fillId="0" borderId="36" xfId="0" applyFont="1" applyBorder="1" applyAlignment="1">
      <alignment horizontal="center"/>
    </xf>
    <xf numFmtId="0" fontId="7" fillId="0" borderId="37" xfId="0" applyFont="1" applyBorder="1" applyAlignment="1">
      <alignment horizontal="center"/>
    </xf>
    <xf numFmtId="0" fontId="7" fillId="0" borderId="55" xfId="0" applyFont="1" applyBorder="1" applyAlignment="1">
      <alignment horizontal="center"/>
    </xf>
    <xf numFmtId="0" fontId="7" fillId="0" borderId="46" xfId="0" applyFont="1" applyBorder="1" applyAlignment="1">
      <alignment horizontal="center"/>
    </xf>
    <xf numFmtId="0" fontId="7" fillId="0" borderId="56" xfId="0" applyFont="1" applyBorder="1" applyAlignment="1">
      <alignment horizontal="center"/>
    </xf>
    <xf numFmtId="0" fontId="7" fillId="0" borderId="57" xfId="0" applyFont="1" applyBorder="1" applyAlignment="1">
      <alignment horizontal="center"/>
    </xf>
    <xf numFmtId="0" fontId="7" fillId="0" borderId="58" xfId="0" applyFont="1" applyBorder="1" applyAlignment="1">
      <alignment horizontal="center"/>
    </xf>
    <xf numFmtId="0" fontId="7" fillId="0" borderId="59" xfId="0" applyFont="1" applyBorder="1" applyAlignment="1">
      <alignment horizontal="center"/>
    </xf>
    <xf numFmtId="0" fontId="5" fillId="0" borderId="1" xfId="0" applyFont="1" applyBorder="1" applyAlignment="1" applyProtection="1">
      <alignment horizontal="center" vertical="center" textRotation="90" wrapText="1"/>
    </xf>
    <xf numFmtId="0" fontId="5" fillId="0" borderId="6" xfId="0" applyFont="1" applyBorder="1" applyAlignment="1" applyProtection="1">
      <alignment horizontal="center" vertical="center" textRotation="90" wrapText="1"/>
    </xf>
    <xf numFmtId="0" fontId="5" fillId="0" borderId="9" xfId="0" applyFont="1" applyBorder="1" applyAlignment="1" applyProtection="1">
      <alignment horizontal="center" vertical="center" textRotation="90" wrapText="1"/>
    </xf>
    <xf numFmtId="0" fontId="5" fillId="0" borderId="3" xfId="0" applyFont="1" applyBorder="1" applyAlignment="1" applyProtection="1">
      <alignment wrapText="1"/>
    </xf>
    <xf numFmtId="0" fontId="5" fillId="0" borderId="4" xfId="0" applyFont="1" applyBorder="1" applyAlignment="1" applyProtection="1">
      <alignment wrapText="1"/>
    </xf>
    <xf numFmtId="0" fontId="5" fillId="0" borderId="5" xfId="0" applyFont="1" applyBorder="1" applyAlignment="1" applyProtection="1">
      <alignment wrapText="1"/>
    </xf>
    <xf numFmtId="0" fontId="5" fillId="0" borderId="3" xfId="0" applyFont="1" applyBorder="1" applyAlignment="1" applyProtection="1">
      <alignment horizontal="left" wrapText="1"/>
    </xf>
    <xf numFmtId="0" fontId="5" fillId="0" borderId="4" xfId="0" applyFont="1" applyBorder="1" applyAlignment="1" applyProtection="1">
      <alignment horizontal="left" wrapText="1"/>
    </xf>
    <xf numFmtId="0" fontId="5" fillId="0" borderId="5" xfId="0" applyFont="1" applyBorder="1" applyAlignment="1" applyProtection="1">
      <alignment horizontal="left" wrapText="1"/>
    </xf>
    <xf numFmtId="0" fontId="5" fillId="2" borderId="3" xfId="0" applyFont="1" applyFill="1" applyBorder="1" applyAlignment="1" applyProtection="1">
      <alignment horizontal="left" wrapText="1"/>
      <protection locked="0"/>
    </xf>
    <xf numFmtId="0" fontId="5" fillId="2" borderId="4" xfId="0" applyFont="1" applyFill="1" applyBorder="1" applyAlignment="1" applyProtection="1">
      <alignment horizontal="left" wrapText="1"/>
      <protection locked="0"/>
    </xf>
    <xf numFmtId="0" fontId="5" fillId="2" borderId="5" xfId="0" applyFont="1" applyFill="1" applyBorder="1" applyAlignment="1" applyProtection="1">
      <alignment horizontal="left" wrapText="1"/>
      <protection locked="0"/>
    </xf>
    <xf numFmtId="0" fontId="3" fillId="0" borderId="0" xfId="0" applyFont="1" applyBorder="1" applyAlignment="1">
      <alignment horizontal="center"/>
    </xf>
    <xf numFmtId="0" fontId="1" fillId="0" borderId="0" xfId="0" applyFont="1" applyAlignment="1" applyProtection="1">
      <alignment horizontal="center" vertical="center"/>
    </xf>
    <xf numFmtId="0" fontId="1" fillId="0" borderId="3" xfId="0" applyFont="1" applyBorder="1" applyAlignment="1">
      <alignment horizontal="center"/>
    </xf>
    <xf numFmtId="0" fontId="1" fillId="0" borderId="4" xfId="0" applyFont="1" applyBorder="1" applyAlignment="1">
      <alignment horizontal="center"/>
    </xf>
    <xf numFmtId="0" fontId="7" fillId="0" borderId="10" xfId="0" applyFont="1" applyBorder="1" applyAlignment="1">
      <alignment horizontal="center"/>
    </xf>
    <xf numFmtId="0" fontId="7" fillId="0" borderId="19" xfId="0" applyFont="1" applyBorder="1" applyAlignment="1">
      <alignment horizontal="center"/>
    </xf>
    <xf numFmtId="0" fontId="7" fillId="0" borderId="27"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1" fillId="0" borderId="3" xfId="0" applyFont="1" applyFill="1" applyBorder="1" applyAlignment="1" applyProtection="1">
      <alignment horizontal="justify" vertical="center" wrapText="1"/>
    </xf>
    <xf numFmtId="0" fontId="1" fillId="0" borderId="4" xfId="0" applyFont="1" applyFill="1" applyBorder="1" applyAlignment="1" applyProtection="1">
      <alignment horizontal="justify" vertical="center" wrapText="1"/>
    </xf>
    <xf numFmtId="0" fontId="1" fillId="0" borderId="5" xfId="0" applyFont="1" applyFill="1" applyBorder="1" applyAlignment="1" applyProtection="1">
      <alignment horizontal="justify" vertical="center" wrapText="1"/>
    </xf>
    <xf numFmtId="0" fontId="1" fillId="0" borderId="14" xfId="0" applyFont="1" applyBorder="1" applyAlignment="1">
      <alignment horizontal="left"/>
    </xf>
    <xf numFmtId="0" fontId="1" fillId="0" borderId="23" xfId="0" applyFont="1" applyFill="1" applyBorder="1" applyAlignment="1" applyProtection="1">
      <alignment horizontal="left" vertical="center" wrapText="1"/>
    </xf>
    <xf numFmtId="0" fontId="1" fillId="0" borderId="25" xfId="0" applyFont="1" applyFill="1" applyBorder="1" applyAlignment="1" applyProtection="1">
      <alignment horizontal="left" vertical="center" wrapText="1"/>
    </xf>
    <xf numFmtId="0" fontId="1" fillId="0" borderId="1" xfId="0" applyFont="1" applyBorder="1" applyAlignment="1" applyProtection="1">
      <alignment horizontal="center" vertical="center" textRotation="90" wrapText="1"/>
    </xf>
    <xf numFmtId="0" fontId="1" fillId="0" borderId="6" xfId="0" applyFont="1" applyBorder="1" applyAlignment="1" applyProtection="1">
      <alignment horizontal="center" vertical="center" textRotation="90" wrapText="1"/>
    </xf>
    <xf numFmtId="0" fontId="1" fillId="0" borderId="9" xfId="0" applyFont="1" applyBorder="1" applyAlignment="1" applyProtection="1">
      <alignment horizontal="center" vertical="center" textRotation="90" wrapText="1"/>
    </xf>
    <xf numFmtId="0" fontId="1" fillId="0" borderId="10" xfId="0" applyFont="1" applyBorder="1" applyAlignment="1">
      <alignment horizontal="center"/>
    </xf>
    <xf numFmtId="0" fontId="1" fillId="0" borderId="19" xfId="0" applyFont="1" applyBorder="1" applyAlignment="1">
      <alignment horizontal="center"/>
    </xf>
    <xf numFmtId="0" fontId="1" fillId="0" borderId="27" xfId="0" applyFont="1" applyBorder="1" applyAlignment="1">
      <alignment horizontal="center"/>
    </xf>
    <xf numFmtId="0" fontId="1" fillId="0" borderId="5" xfId="0" applyFont="1" applyBorder="1" applyAlignment="1">
      <alignment horizontal="center"/>
    </xf>
    <xf numFmtId="0" fontId="16" fillId="0" borderId="0" xfId="0" applyFont="1" applyBorder="1" applyAlignment="1">
      <alignment horizontal="center"/>
    </xf>
    <xf numFmtId="0" fontId="7" fillId="0" borderId="52" xfId="0" applyFont="1" applyBorder="1" applyAlignment="1">
      <alignment horizontal="center"/>
    </xf>
    <xf numFmtId="0" fontId="7" fillId="0" borderId="53" xfId="0" applyFont="1" applyBorder="1" applyAlignment="1">
      <alignment horizontal="center"/>
    </xf>
    <xf numFmtId="0" fontId="7" fillId="0" borderId="28" xfId="0" applyFont="1" applyBorder="1" applyAlignment="1">
      <alignment horizontal="center"/>
    </xf>
    <xf numFmtId="0" fontId="7" fillId="0" borderId="11" xfId="0" applyFont="1" applyBorder="1" applyAlignment="1">
      <alignment horizontal="center"/>
    </xf>
    <xf numFmtId="0" fontId="7" fillId="0" borderId="20" xfId="0" applyFont="1" applyBorder="1" applyAlignment="1">
      <alignment horizontal="center"/>
    </xf>
    <xf numFmtId="0" fontId="7" fillId="0" borderId="21" xfId="0" applyFont="1" applyBorder="1" applyAlignment="1">
      <alignment horizontal="center"/>
    </xf>
    <xf numFmtId="0" fontId="1" fillId="0" borderId="35" xfId="0" applyFont="1" applyBorder="1" applyAlignment="1">
      <alignment horizontal="center"/>
    </xf>
    <xf numFmtId="0" fontId="1" fillId="0" borderId="36" xfId="0" applyFont="1" applyBorder="1" applyAlignment="1">
      <alignment horizontal="center"/>
    </xf>
    <xf numFmtId="0" fontId="1" fillId="0" borderId="37" xfId="0" applyFont="1" applyBorder="1" applyAlignment="1">
      <alignment horizontal="center"/>
    </xf>
    <xf numFmtId="0" fontId="10" fillId="0" borderId="3" xfId="0" applyFont="1" applyBorder="1" applyAlignment="1" applyProtection="1">
      <alignment horizontal="left" wrapText="1"/>
    </xf>
    <xf numFmtId="0" fontId="10" fillId="0" borderId="4" xfId="0" applyFont="1" applyBorder="1" applyAlignment="1" applyProtection="1">
      <alignment horizontal="left" wrapText="1"/>
    </xf>
    <xf numFmtId="0" fontId="10" fillId="0" borderId="5" xfId="0" applyFont="1" applyBorder="1" applyAlignment="1" applyProtection="1">
      <alignment horizontal="left" wrapText="1"/>
    </xf>
    <xf numFmtId="0" fontId="1" fillId="0" borderId="11" xfId="0" applyFont="1" applyBorder="1" applyAlignment="1">
      <alignment horizontal="center"/>
    </xf>
    <xf numFmtId="0" fontId="1" fillId="0" borderId="18" xfId="0" applyFont="1" applyBorder="1" applyAlignment="1">
      <alignment horizontal="center"/>
    </xf>
    <xf numFmtId="0" fontId="7" fillId="0" borderId="8" xfId="0" applyFont="1" applyBorder="1" applyAlignment="1">
      <alignment horizontal="center"/>
    </xf>
    <xf numFmtId="0" fontId="7" fillId="0" borderId="13" xfId="0" applyFont="1" applyBorder="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zoomScaleNormal="100" workbookViewId="0">
      <selection activeCell="A2" sqref="A2:I25"/>
    </sheetView>
  </sheetViews>
  <sheetFormatPr defaultRowHeight="14.4" x14ac:dyDescent="0.3"/>
  <cols>
    <col min="3" max="3" width="14.88671875" customWidth="1"/>
    <col min="4" max="4" width="31.5546875" customWidth="1"/>
    <col min="5" max="5" width="26" bestFit="1" customWidth="1"/>
    <col min="8" max="8" width="60.6640625" customWidth="1"/>
  </cols>
  <sheetData>
    <row r="1" spans="1:9" x14ac:dyDescent="0.3">
      <c r="A1" s="48"/>
      <c r="B1" s="49"/>
      <c r="C1" s="49"/>
      <c r="D1" s="49"/>
      <c r="E1" s="49"/>
      <c r="F1" s="49"/>
      <c r="G1" s="49"/>
      <c r="H1" s="49"/>
      <c r="I1" s="50"/>
    </row>
    <row r="2" spans="1:9" ht="15" thickBot="1" x14ac:dyDescent="0.35">
      <c r="A2" s="60"/>
      <c r="B2" s="54"/>
      <c r="C2" s="54"/>
      <c r="D2" s="54"/>
      <c r="E2" s="54"/>
      <c r="F2" s="54"/>
      <c r="G2" s="54"/>
      <c r="H2" s="54"/>
      <c r="I2" s="61"/>
    </row>
    <row r="3" spans="1:9" ht="18.600000000000001" thickBot="1" x14ac:dyDescent="0.35">
      <c r="A3" s="60"/>
      <c r="B3" s="277" t="s">
        <v>192</v>
      </c>
      <c r="C3" s="278"/>
      <c r="D3" s="279"/>
      <c r="E3" s="280" t="s">
        <v>3</v>
      </c>
      <c r="F3" s="281"/>
      <c r="G3" s="281"/>
      <c r="H3" s="282"/>
      <c r="I3" s="61"/>
    </row>
    <row r="4" spans="1:9" ht="18.600000000000001" thickBot="1" x14ac:dyDescent="0.35">
      <c r="A4" s="60"/>
      <c r="B4" s="277" t="s">
        <v>193</v>
      </c>
      <c r="C4" s="278"/>
      <c r="D4" s="279"/>
      <c r="E4" s="283" t="s">
        <v>320</v>
      </c>
      <c r="F4" s="283"/>
      <c r="G4" s="283"/>
      <c r="H4" s="284"/>
      <c r="I4" s="61"/>
    </row>
    <row r="5" spans="1:9" ht="21" customHeight="1" thickBot="1" x14ac:dyDescent="0.35">
      <c r="A5" s="60"/>
      <c r="B5" s="277" t="s">
        <v>194</v>
      </c>
      <c r="C5" s="278"/>
      <c r="D5" s="279"/>
      <c r="E5" s="285"/>
      <c r="F5" s="286"/>
      <c r="G5" s="286"/>
      <c r="H5" s="287"/>
      <c r="I5" s="61"/>
    </row>
    <row r="6" spans="1:9" x14ac:dyDescent="0.3">
      <c r="A6" s="60"/>
      <c r="B6" s="288" t="s">
        <v>195</v>
      </c>
      <c r="C6" s="289"/>
      <c r="D6" s="289"/>
      <c r="E6" s="289"/>
      <c r="F6" s="289"/>
      <c r="G6" s="289"/>
      <c r="H6" s="290"/>
      <c r="I6" s="61"/>
    </row>
    <row r="7" spans="1:9" ht="36.75" customHeight="1" x14ac:dyDescent="0.3">
      <c r="A7" s="60"/>
      <c r="B7" s="265" t="s">
        <v>319</v>
      </c>
      <c r="C7" s="266"/>
      <c r="D7" s="266"/>
      <c r="E7" s="266"/>
      <c r="F7" s="266"/>
      <c r="G7" s="266"/>
      <c r="H7" s="267"/>
      <c r="I7" s="61"/>
    </row>
    <row r="8" spans="1:9" ht="36.75" customHeight="1" x14ac:dyDescent="0.3">
      <c r="A8" s="60"/>
      <c r="B8" s="271" t="s">
        <v>335</v>
      </c>
      <c r="C8" s="272"/>
      <c r="D8" s="272"/>
      <c r="E8" s="272"/>
      <c r="F8" s="272"/>
      <c r="G8" s="272"/>
      <c r="H8" s="273"/>
      <c r="I8" s="61"/>
    </row>
    <row r="9" spans="1:9" x14ac:dyDescent="0.3">
      <c r="A9" s="60"/>
      <c r="B9" s="265" t="s">
        <v>336</v>
      </c>
      <c r="C9" s="266"/>
      <c r="D9" s="266"/>
      <c r="E9" s="266"/>
      <c r="F9" s="266"/>
      <c r="G9" s="266"/>
      <c r="H9" s="267"/>
      <c r="I9" s="61"/>
    </row>
    <row r="10" spans="1:9" x14ac:dyDescent="0.3">
      <c r="A10" s="60"/>
      <c r="B10" s="265" t="s">
        <v>337</v>
      </c>
      <c r="C10" s="266"/>
      <c r="D10" s="266"/>
      <c r="E10" s="266"/>
      <c r="F10" s="266"/>
      <c r="G10" s="266"/>
      <c r="H10" s="267"/>
      <c r="I10" s="61"/>
    </row>
    <row r="11" spans="1:9" s="64" customFormat="1" ht="29.25" customHeight="1" x14ac:dyDescent="0.3">
      <c r="A11" s="62"/>
      <c r="B11" s="265" t="s">
        <v>338</v>
      </c>
      <c r="C11" s="266"/>
      <c r="D11" s="266"/>
      <c r="E11" s="266"/>
      <c r="F11" s="266"/>
      <c r="G11" s="266"/>
      <c r="H11" s="267"/>
      <c r="I11" s="63"/>
    </row>
    <row r="12" spans="1:9" x14ac:dyDescent="0.3">
      <c r="A12" s="60"/>
      <c r="B12" s="265" t="s">
        <v>318</v>
      </c>
      <c r="C12" s="266"/>
      <c r="D12" s="266"/>
      <c r="E12" s="266"/>
      <c r="F12" s="266"/>
      <c r="G12" s="266"/>
      <c r="H12" s="267"/>
      <c r="I12" s="61"/>
    </row>
    <row r="13" spans="1:9" x14ac:dyDescent="0.3">
      <c r="A13" s="60"/>
      <c r="B13" s="265" t="s">
        <v>196</v>
      </c>
      <c r="C13" s="266"/>
      <c r="D13" s="266"/>
      <c r="E13" s="266"/>
      <c r="F13" s="266"/>
      <c r="G13" s="266"/>
      <c r="H13" s="267"/>
      <c r="I13" s="61"/>
    </row>
    <row r="14" spans="1:9" ht="30.75" customHeight="1" x14ac:dyDescent="0.3">
      <c r="A14" s="152"/>
      <c r="B14" s="265" t="s">
        <v>339</v>
      </c>
      <c r="C14" s="266"/>
      <c r="D14" s="266"/>
      <c r="E14" s="266"/>
      <c r="F14" s="266"/>
      <c r="G14" s="266"/>
      <c r="H14" s="267"/>
      <c r="I14" s="150"/>
    </row>
    <row r="15" spans="1:9" ht="33.75" customHeight="1" x14ac:dyDescent="0.3">
      <c r="A15" s="60"/>
      <c r="B15" s="274" t="s">
        <v>340</v>
      </c>
      <c r="C15" s="275"/>
      <c r="D15" s="275"/>
      <c r="E15" s="275"/>
      <c r="F15" s="275"/>
      <c r="G15" s="275"/>
      <c r="H15" s="276"/>
      <c r="I15" s="61"/>
    </row>
    <row r="16" spans="1:9" x14ac:dyDescent="0.3">
      <c r="A16" s="60"/>
      <c r="B16" s="265" t="s">
        <v>341</v>
      </c>
      <c r="C16" s="266"/>
      <c r="D16" s="266"/>
      <c r="E16" s="266"/>
      <c r="F16" s="266"/>
      <c r="G16" s="266"/>
      <c r="H16" s="267"/>
      <c r="I16" s="61"/>
    </row>
    <row r="17" spans="1:9" ht="16.5" customHeight="1" x14ac:dyDescent="0.3">
      <c r="A17" s="60"/>
      <c r="B17" s="265" t="s">
        <v>342</v>
      </c>
      <c r="C17" s="266"/>
      <c r="D17" s="266"/>
      <c r="E17" s="266"/>
      <c r="F17" s="266"/>
      <c r="G17" s="266"/>
      <c r="H17" s="267"/>
      <c r="I17" s="61"/>
    </row>
    <row r="18" spans="1:9" x14ac:dyDescent="0.3">
      <c r="A18" s="60"/>
      <c r="B18" s="265" t="s">
        <v>343</v>
      </c>
      <c r="C18" s="266"/>
      <c r="D18" s="266"/>
      <c r="E18" s="266"/>
      <c r="F18" s="266"/>
      <c r="G18" s="266"/>
      <c r="H18" s="267"/>
      <c r="I18" s="61"/>
    </row>
    <row r="19" spans="1:9" x14ac:dyDescent="0.3">
      <c r="A19" s="60"/>
      <c r="B19" s="271" t="s">
        <v>344</v>
      </c>
      <c r="C19" s="272"/>
      <c r="D19" s="272"/>
      <c r="E19" s="272"/>
      <c r="F19" s="272"/>
      <c r="G19" s="272"/>
      <c r="H19" s="273"/>
      <c r="I19" s="61"/>
    </row>
    <row r="20" spans="1:9" ht="22.5" customHeight="1" x14ac:dyDescent="0.3">
      <c r="A20" s="151"/>
      <c r="B20" s="265" t="s">
        <v>345</v>
      </c>
      <c r="C20" s="266"/>
      <c r="D20" s="266"/>
      <c r="E20" s="266"/>
      <c r="F20" s="266"/>
      <c r="G20" s="266"/>
      <c r="H20" s="267"/>
      <c r="I20" s="150"/>
    </row>
    <row r="21" spans="1:9" x14ac:dyDescent="0.3">
      <c r="A21" s="152"/>
      <c r="B21" s="265" t="s">
        <v>346</v>
      </c>
      <c r="C21" s="266"/>
      <c r="D21" s="266"/>
      <c r="E21" s="266"/>
      <c r="F21" s="266"/>
      <c r="G21" s="266"/>
      <c r="H21" s="267"/>
      <c r="I21" s="150"/>
    </row>
    <row r="22" spans="1:9" ht="15" thickBot="1" x14ac:dyDescent="0.35">
      <c r="A22" s="152"/>
      <c r="B22" s="268" t="s">
        <v>347</v>
      </c>
      <c r="C22" s="269"/>
      <c r="D22" s="269"/>
      <c r="E22" s="269"/>
      <c r="F22" s="269"/>
      <c r="G22" s="269"/>
      <c r="H22" s="270"/>
      <c r="I22" s="150"/>
    </row>
    <row r="23" spans="1:9" x14ac:dyDescent="0.3">
      <c r="A23" s="144"/>
      <c r="B23" s="144"/>
      <c r="C23" s="144"/>
      <c r="D23" s="144"/>
      <c r="E23" s="144"/>
      <c r="F23" s="144"/>
      <c r="G23" s="144"/>
      <c r="H23" s="144"/>
      <c r="I23" s="150"/>
    </row>
    <row r="24" spans="1:9" x14ac:dyDescent="0.3">
      <c r="A24" s="152"/>
      <c r="B24" s="149"/>
      <c r="C24" s="149"/>
      <c r="D24" s="149"/>
      <c r="E24" s="149"/>
      <c r="F24" s="149"/>
      <c r="G24" s="149"/>
      <c r="H24" s="149"/>
      <c r="I24" s="150"/>
    </row>
    <row r="25" spans="1:9" ht="15" thickBot="1" x14ac:dyDescent="0.35">
      <c r="A25" s="51"/>
      <c r="B25" s="52"/>
      <c r="C25" s="52"/>
      <c r="D25" s="52"/>
      <c r="E25" s="52"/>
      <c r="F25" s="52"/>
      <c r="G25" s="52"/>
      <c r="H25" s="52"/>
      <c r="I25" s="53"/>
    </row>
  </sheetData>
  <mergeCells count="23">
    <mergeCell ref="B6:H6"/>
    <mergeCell ref="B7:H7"/>
    <mergeCell ref="B9:H9"/>
    <mergeCell ref="B10:H10"/>
    <mergeCell ref="B11:H11"/>
    <mergeCell ref="B3:D3"/>
    <mergeCell ref="E3:H3"/>
    <mergeCell ref="B4:D4"/>
    <mergeCell ref="E4:H4"/>
    <mergeCell ref="B5:D5"/>
    <mergeCell ref="E5:H5"/>
    <mergeCell ref="B21:H21"/>
    <mergeCell ref="B22:H22"/>
    <mergeCell ref="B8:H8"/>
    <mergeCell ref="B19:H19"/>
    <mergeCell ref="B16:H16"/>
    <mergeCell ref="B14:H14"/>
    <mergeCell ref="B20:H20"/>
    <mergeCell ref="B18:H18"/>
    <mergeCell ref="B12:H12"/>
    <mergeCell ref="B13:H13"/>
    <mergeCell ref="B15:H15"/>
    <mergeCell ref="B17:H17"/>
  </mergeCells>
  <pageMargins left="0.7" right="0.7" top="0.75" bottom="0.75" header="0.3" footer="0.3"/>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topLeftCell="A13" workbookViewId="0">
      <selection activeCell="P2" sqref="A2:P53"/>
    </sheetView>
  </sheetViews>
  <sheetFormatPr defaultColWidth="9.109375" defaultRowHeight="13.8" x14ac:dyDescent="0.25"/>
  <cols>
    <col min="1" max="1" width="9.109375" style="4"/>
    <col min="2" max="2" width="30" style="4" customWidth="1"/>
    <col min="3" max="3" width="32.5546875" style="4" bestFit="1" customWidth="1"/>
    <col min="4" max="4" width="16" style="4" customWidth="1"/>
    <col min="5" max="5" width="15.109375" style="4" customWidth="1"/>
    <col min="6" max="6" width="19.33203125" style="4" customWidth="1"/>
    <col min="7" max="7" width="34.88671875" style="4" customWidth="1"/>
    <col min="8" max="8" width="16.109375" style="4" customWidth="1"/>
    <col min="9" max="9" width="15" style="4" customWidth="1"/>
    <col min="10" max="10" width="14.44140625" style="4" customWidth="1"/>
    <col min="11" max="11" width="19.5546875" style="4" customWidth="1"/>
    <col min="12" max="12" width="19.109375" style="4" customWidth="1"/>
    <col min="13" max="13" width="17.88671875" style="4" customWidth="1"/>
    <col min="14" max="14" width="19" style="4" customWidth="1"/>
    <col min="15" max="15" width="18.44140625" style="4" customWidth="1"/>
    <col min="16" max="16" width="24.44140625" style="4" customWidth="1"/>
    <col min="17" max="17" width="19.6640625" style="4" bestFit="1" customWidth="1"/>
    <col min="18" max="18" width="22.5546875" style="4" customWidth="1"/>
    <col min="19" max="16384" width="9.109375" style="4"/>
  </cols>
  <sheetData>
    <row r="1" spans="1:16" ht="14.4" thickBot="1" x14ac:dyDescent="0.3"/>
    <row r="2" spans="1:16" s="172" customFormat="1" ht="30" customHeight="1" thickBot="1" x14ac:dyDescent="0.35">
      <c r="A2" s="293" t="s">
        <v>0</v>
      </c>
      <c r="B2" s="171" t="s">
        <v>1</v>
      </c>
      <c r="C2" s="296" t="s">
        <v>320</v>
      </c>
      <c r="D2" s="297"/>
      <c r="E2" s="297"/>
      <c r="F2" s="297"/>
      <c r="G2" s="298"/>
    </row>
    <row r="3" spans="1:16" s="172" customFormat="1" ht="30" customHeight="1" thickBot="1" x14ac:dyDescent="0.35">
      <c r="A3" s="294"/>
      <c r="B3" s="173" t="s">
        <v>2</v>
      </c>
      <c r="C3" s="296" t="s">
        <v>3</v>
      </c>
      <c r="D3" s="297"/>
      <c r="E3" s="297"/>
      <c r="F3" s="297"/>
      <c r="G3" s="298"/>
    </row>
    <row r="4" spans="1:16" s="172" customFormat="1" ht="30" customHeight="1" thickBot="1" x14ac:dyDescent="0.35">
      <c r="A4" s="294"/>
      <c r="B4" s="173" t="s">
        <v>4</v>
      </c>
      <c r="C4" s="363" t="s">
        <v>121</v>
      </c>
      <c r="D4" s="364"/>
      <c r="E4" s="364"/>
      <c r="F4" s="364"/>
      <c r="G4" s="365"/>
    </row>
    <row r="5" spans="1:16" s="172" customFormat="1" ht="30" customHeight="1" thickBot="1" x14ac:dyDescent="0.35">
      <c r="A5" s="294"/>
      <c r="B5" s="173" t="s">
        <v>284</v>
      </c>
      <c r="C5" s="363" t="s">
        <v>292</v>
      </c>
      <c r="D5" s="364"/>
      <c r="E5" s="364"/>
      <c r="F5" s="364"/>
      <c r="G5" s="365"/>
    </row>
    <row r="6" spans="1:16" s="172" customFormat="1" ht="30" customHeight="1" thickBot="1" x14ac:dyDescent="0.35">
      <c r="A6" s="294"/>
      <c r="B6" s="173" t="s">
        <v>6</v>
      </c>
      <c r="C6" s="296" t="s">
        <v>7</v>
      </c>
      <c r="D6" s="297"/>
      <c r="E6" s="297"/>
      <c r="F6" s="297"/>
      <c r="G6" s="298"/>
    </row>
    <row r="7" spans="1:16" s="172" customFormat="1" ht="34.5" customHeight="1" thickBot="1" x14ac:dyDescent="0.35">
      <c r="A7" s="295"/>
      <c r="B7" s="174" t="s">
        <v>8</v>
      </c>
      <c r="C7" s="285"/>
      <c r="D7" s="286"/>
      <c r="E7" s="286"/>
      <c r="F7" s="286"/>
      <c r="G7" s="287"/>
    </row>
    <row r="8" spans="1:16" x14ac:dyDescent="0.25">
      <c r="A8" s="116"/>
    </row>
    <row r="9" spans="1:16" ht="18.600000000000001" thickBot="1" x14ac:dyDescent="0.4">
      <c r="B9" s="202" t="s">
        <v>287</v>
      </c>
    </row>
    <row r="10" spans="1:16" s="191" customFormat="1" ht="44.25" customHeight="1" x14ac:dyDescent="0.3">
      <c r="B10" s="192" t="s">
        <v>10</v>
      </c>
      <c r="C10" s="193" t="s">
        <v>11</v>
      </c>
      <c r="D10" s="193" t="s">
        <v>324</v>
      </c>
      <c r="E10" s="193" t="s">
        <v>13</v>
      </c>
      <c r="F10" s="193" t="s">
        <v>14</v>
      </c>
      <c r="G10" s="193" t="s">
        <v>220</v>
      </c>
      <c r="H10" s="193" t="s">
        <v>294</v>
      </c>
      <c r="I10" s="193" t="s">
        <v>203</v>
      </c>
      <c r="J10" s="193" t="s">
        <v>15</v>
      </c>
      <c r="K10" s="193" t="s">
        <v>34</v>
      </c>
      <c r="L10" s="193" t="s">
        <v>16</v>
      </c>
      <c r="M10" s="193" t="s">
        <v>17</v>
      </c>
      <c r="N10" s="193" t="s">
        <v>18</v>
      </c>
      <c r="O10" s="193" t="s">
        <v>190</v>
      </c>
      <c r="P10" s="194" t="s">
        <v>19</v>
      </c>
    </row>
    <row r="11" spans="1:16" x14ac:dyDescent="0.25">
      <c r="B11" s="31" t="s">
        <v>160</v>
      </c>
      <c r="C11" s="92" t="s">
        <v>161</v>
      </c>
      <c r="D11" s="2" t="s">
        <v>30</v>
      </c>
      <c r="E11" s="28">
        <v>4760</v>
      </c>
      <c r="F11" s="29">
        <v>2</v>
      </c>
      <c r="G11" s="29" t="s">
        <v>221</v>
      </c>
      <c r="H11" s="127">
        <v>2</v>
      </c>
      <c r="I11" s="97"/>
      <c r="J11" s="2">
        <v>168</v>
      </c>
      <c r="K11" s="7">
        <f>(H11*I11*J11)</f>
        <v>0</v>
      </c>
      <c r="L11" s="6"/>
      <c r="M11" s="6"/>
      <c r="N11" s="6"/>
      <c r="O11" s="7">
        <f>K11+L11+M11+N11</f>
        <v>0</v>
      </c>
      <c r="P11" s="196"/>
    </row>
    <row r="12" spans="1:16" x14ac:dyDescent="0.25">
      <c r="B12" s="31" t="s">
        <v>162</v>
      </c>
      <c r="C12" s="92" t="s">
        <v>89</v>
      </c>
      <c r="D12" s="2" t="s">
        <v>30</v>
      </c>
      <c r="E12" s="28">
        <v>968</v>
      </c>
      <c r="F12" s="29">
        <v>1</v>
      </c>
      <c r="G12" s="29" t="s">
        <v>221</v>
      </c>
      <c r="H12" s="127">
        <v>2</v>
      </c>
      <c r="I12" s="97"/>
      <c r="J12" s="2">
        <v>168</v>
      </c>
      <c r="K12" s="7">
        <f t="shared" ref="K12:K23" si="0">(H12*I12*J12)</f>
        <v>0</v>
      </c>
      <c r="L12" s="6"/>
      <c r="M12" s="6"/>
      <c r="N12" s="6"/>
      <c r="O12" s="7">
        <f t="shared" ref="O12:O23" si="1">K12+L12+M12+N12</f>
        <v>0</v>
      </c>
      <c r="P12" s="196"/>
    </row>
    <row r="13" spans="1:16" x14ac:dyDescent="0.25">
      <c r="B13" s="31" t="s">
        <v>163</v>
      </c>
      <c r="C13" s="92" t="s">
        <v>164</v>
      </c>
      <c r="D13" s="2" t="s">
        <v>30</v>
      </c>
      <c r="E13" s="28">
        <v>1200</v>
      </c>
      <c r="F13" s="29">
        <v>1</v>
      </c>
      <c r="G13" s="29" t="s">
        <v>221</v>
      </c>
      <c r="H13" s="127">
        <v>2</v>
      </c>
      <c r="I13" s="97"/>
      <c r="J13" s="2">
        <v>168</v>
      </c>
      <c r="K13" s="7">
        <f t="shared" si="0"/>
        <v>0</v>
      </c>
      <c r="L13" s="6"/>
      <c r="M13" s="6"/>
      <c r="N13" s="6"/>
      <c r="O13" s="7">
        <f t="shared" si="1"/>
        <v>0</v>
      </c>
      <c r="P13" s="196"/>
    </row>
    <row r="14" spans="1:16" ht="41.4" x14ac:dyDescent="0.25">
      <c r="B14" s="110" t="s">
        <v>165</v>
      </c>
      <c r="C14" s="212" t="s">
        <v>277</v>
      </c>
      <c r="D14" s="2" t="s">
        <v>278</v>
      </c>
      <c r="E14" s="28">
        <v>960</v>
      </c>
      <c r="F14" s="29">
        <v>1</v>
      </c>
      <c r="G14" s="84" t="s">
        <v>326</v>
      </c>
      <c r="H14" s="127">
        <v>1</v>
      </c>
      <c r="I14" s="97"/>
      <c r="J14" s="2">
        <v>168</v>
      </c>
      <c r="K14" s="7">
        <f>(H14*I14*J14)</f>
        <v>0</v>
      </c>
      <c r="L14" s="6"/>
      <c r="M14" s="6"/>
      <c r="N14" s="6"/>
      <c r="O14" s="7">
        <f t="shared" si="1"/>
        <v>0</v>
      </c>
      <c r="P14" s="196"/>
    </row>
    <row r="15" spans="1:16" ht="41.4" x14ac:dyDescent="0.25">
      <c r="B15" s="111" t="s">
        <v>165</v>
      </c>
      <c r="C15" s="213" t="s">
        <v>279</v>
      </c>
      <c r="D15" s="2" t="s">
        <v>278</v>
      </c>
      <c r="E15" s="28">
        <v>2557</v>
      </c>
      <c r="F15" s="29">
        <v>1</v>
      </c>
      <c r="G15" s="84" t="s">
        <v>327</v>
      </c>
      <c r="H15" s="127">
        <v>4</v>
      </c>
      <c r="I15" s="97"/>
      <c r="J15" s="2">
        <v>168</v>
      </c>
      <c r="K15" s="7">
        <f t="shared" si="0"/>
        <v>0</v>
      </c>
      <c r="L15" s="6"/>
      <c r="M15" s="6"/>
      <c r="N15" s="6"/>
      <c r="O15" s="7">
        <f>K15+L15+M15+N15</f>
        <v>0</v>
      </c>
      <c r="P15" s="196"/>
    </row>
    <row r="16" spans="1:16" x14ac:dyDescent="0.25">
      <c r="B16" s="111" t="s">
        <v>165</v>
      </c>
      <c r="C16" s="213" t="s">
        <v>280</v>
      </c>
      <c r="D16" s="2" t="s">
        <v>278</v>
      </c>
      <c r="E16" s="28">
        <v>834</v>
      </c>
      <c r="F16" s="29">
        <v>1</v>
      </c>
      <c r="G16" s="29" t="s">
        <v>237</v>
      </c>
      <c r="H16" s="127">
        <v>1</v>
      </c>
      <c r="I16" s="97"/>
      <c r="J16" s="2">
        <v>168</v>
      </c>
      <c r="K16" s="7">
        <f t="shared" si="0"/>
        <v>0</v>
      </c>
      <c r="L16" s="6"/>
      <c r="M16" s="6"/>
      <c r="N16" s="6"/>
      <c r="O16" s="7">
        <f t="shared" si="1"/>
        <v>0</v>
      </c>
      <c r="P16" s="196"/>
    </row>
    <row r="17" spans="2:16" ht="27.6" x14ac:dyDescent="0.25">
      <c r="B17" s="112" t="s">
        <v>165</v>
      </c>
      <c r="C17" s="214" t="s">
        <v>281</v>
      </c>
      <c r="D17" s="2" t="s">
        <v>282</v>
      </c>
      <c r="E17" s="28">
        <v>1567</v>
      </c>
      <c r="F17" s="29">
        <v>1</v>
      </c>
      <c r="G17" s="84" t="s">
        <v>283</v>
      </c>
      <c r="H17" s="127">
        <v>1</v>
      </c>
      <c r="I17" s="97"/>
      <c r="J17" s="2">
        <v>168</v>
      </c>
      <c r="K17" s="7">
        <f t="shared" si="0"/>
        <v>0</v>
      </c>
      <c r="L17" s="6"/>
      <c r="M17" s="6"/>
      <c r="N17" s="6"/>
      <c r="O17" s="7">
        <f t="shared" si="1"/>
        <v>0</v>
      </c>
      <c r="P17" s="196"/>
    </row>
    <row r="18" spans="2:16" x14ac:dyDescent="0.25">
      <c r="B18" s="31" t="s">
        <v>166</v>
      </c>
      <c r="C18" s="92" t="s">
        <v>89</v>
      </c>
      <c r="D18" s="2" t="s">
        <v>30</v>
      </c>
      <c r="E18" s="28">
        <v>813.9</v>
      </c>
      <c r="F18" s="29">
        <v>1</v>
      </c>
      <c r="G18" s="29" t="s">
        <v>237</v>
      </c>
      <c r="H18" s="127">
        <v>2</v>
      </c>
      <c r="I18" s="97"/>
      <c r="J18" s="2">
        <v>168</v>
      </c>
      <c r="K18" s="7">
        <f t="shared" si="0"/>
        <v>0</v>
      </c>
      <c r="L18" s="6"/>
      <c r="M18" s="6"/>
      <c r="N18" s="6"/>
      <c r="O18" s="7">
        <f t="shared" si="1"/>
        <v>0</v>
      </c>
      <c r="P18" s="196"/>
    </row>
    <row r="19" spans="2:16" x14ac:dyDescent="0.25">
      <c r="B19" s="31" t="s">
        <v>167</v>
      </c>
      <c r="C19" s="92" t="s">
        <v>86</v>
      </c>
      <c r="D19" s="2" t="s">
        <v>30</v>
      </c>
      <c r="E19" s="28">
        <v>3130</v>
      </c>
      <c r="F19" s="29">
        <v>5</v>
      </c>
      <c r="G19" s="29" t="s">
        <v>221</v>
      </c>
      <c r="H19" s="127">
        <v>2</v>
      </c>
      <c r="I19" s="97"/>
      <c r="J19" s="2">
        <v>168</v>
      </c>
      <c r="K19" s="7">
        <f t="shared" si="0"/>
        <v>0</v>
      </c>
      <c r="L19" s="6"/>
      <c r="M19" s="6"/>
      <c r="N19" s="6"/>
      <c r="O19" s="7">
        <f t="shared" si="1"/>
        <v>0</v>
      </c>
      <c r="P19" s="196"/>
    </row>
    <row r="20" spans="2:16" x14ac:dyDescent="0.25">
      <c r="B20" s="31" t="s">
        <v>160</v>
      </c>
      <c r="C20" s="92" t="s">
        <v>168</v>
      </c>
      <c r="D20" s="2" t="s">
        <v>30</v>
      </c>
      <c r="E20" s="28">
        <v>28892</v>
      </c>
      <c r="F20" s="29">
        <v>3</v>
      </c>
      <c r="G20" s="29" t="s">
        <v>237</v>
      </c>
      <c r="H20" s="127">
        <v>14</v>
      </c>
      <c r="I20" s="97"/>
      <c r="J20" s="2">
        <v>168</v>
      </c>
      <c r="K20" s="7">
        <f t="shared" si="0"/>
        <v>0</v>
      </c>
      <c r="L20" s="6"/>
      <c r="M20" s="6"/>
      <c r="N20" s="6"/>
      <c r="O20" s="7">
        <f t="shared" si="1"/>
        <v>0</v>
      </c>
      <c r="P20" s="196"/>
    </row>
    <row r="21" spans="2:16" ht="41.4" x14ac:dyDescent="0.25">
      <c r="B21" s="31" t="s">
        <v>169</v>
      </c>
      <c r="C21" s="92" t="s">
        <v>328</v>
      </c>
      <c r="D21" s="2" t="s">
        <v>29</v>
      </c>
      <c r="E21" s="28">
        <v>3032</v>
      </c>
      <c r="F21" s="29">
        <v>1</v>
      </c>
      <c r="G21" s="84" t="s">
        <v>268</v>
      </c>
      <c r="H21" s="127">
        <v>2</v>
      </c>
      <c r="I21" s="97"/>
      <c r="J21" s="2">
        <v>168</v>
      </c>
      <c r="K21" s="7">
        <f t="shared" si="0"/>
        <v>0</v>
      </c>
      <c r="L21" s="6"/>
      <c r="M21" s="6"/>
      <c r="N21" s="6"/>
      <c r="O21" s="7">
        <f t="shared" si="1"/>
        <v>0</v>
      </c>
      <c r="P21" s="196"/>
    </row>
    <row r="22" spans="2:16" x14ac:dyDescent="0.25">
      <c r="B22" s="31" t="s">
        <v>170</v>
      </c>
      <c r="C22" s="92" t="s">
        <v>267</v>
      </c>
      <c r="D22" s="2" t="s">
        <v>30</v>
      </c>
      <c r="E22" s="28">
        <v>1922</v>
      </c>
      <c r="F22" s="29">
        <v>2</v>
      </c>
      <c r="G22" s="29" t="s">
        <v>237</v>
      </c>
      <c r="H22" s="127">
        <v>2</v>
      </c>
      <c r="I22" s="97"/>
      <c r="J22" s="2">
        <v>168</v>
      </c>
      <c r="K22" s="7">
        <f t="shared" si="0"/>
        <v>0</v>
      </c>
      <c r="L22" s="6"/>
      <c r="M22" s="6"/>
      <c r="N22" s="6"/>
      <c r="O22" s="7">
        <f t="shared" si="1"/>
        <v>0</v>
      </c>
      <c r="P22" s="196"/>
    </row>
    <row r="23" spans="2:16" ht="14.4" thickBot="1" x14ac:dyDescent="0.3">
      <c r="B23" s="33" t="s">
        <v>171</v>
      </c>
      <c r="C23" s="215" t="s">
        <v>172</v>
      </c>
      <c r="D23" s="34" t="s">
        <v>30</v>
      </c>
      <c r="E23" s="40">
        <v>3063</v>
      </c>
      <c r="F23" s="37">
        <v>1</v>
      </c>
      <c r="G23" s="37" t="s">
        <v>221</v>
      </c>
      <c r="H23" s="147">
        <v>2</v>
      </c>
      <c r="I23" s="98"/>
      <c r="J23" s="34">
        <v>168</v>
      </c>
      <c r="K23" s="36">
        <f t="shared" si="0"/>
        <v>0</v>
      </c>
      <c r="L23" s="35"/>
      <c r="M23" s="35"/>
      <c r="N23" s="35"/>
      <c r="O23" s="36">
        <f t="shared" si="1"/>
        <v>0</v>
      </c>
      <c r="P23" s="197"/>
    </row>
    <row r="24" spans="2:16" ht="16.2" thickBot="1" x14ac:dyDescent="0.35">
      <c r="B24" s="309" t="s">
        <v>33</v>
      </c>
      <c r="C24" s="310"/>
      <c r="D24" s="310"/>
      <c r="E24" s="310"/>
      <c r="F24" s="310"/>
      <c r="G24" s="310"/>
      <c r="H24" s="310"/>
      <c r="I24" s="310"/>
      <c r="J24" s="310"/>
      <c r="K24" s="310"/>
      <c r="L24" s="310"/>
      <c r="M24" s="310"/>
      <c r="N24" s="311"/>
      <c r="O24" s="216">
        <f>SUM(O11:O23)</f>
        <v>0</v>
      </c>
    </row>
    <row r="25" spans="2:16" ht="16.2" thickBot="1" x14ac:dyDescent="0.35">
      <c r="B25" s="309" t="s">
        <v>35</v>
      </c>
      <c r="C25" s="310"/>
      <c r="D25" s="310"/>
      <c r="E25" s="310"/>
      <c r="F25" s="310"/>
      <c r="G25" s="310"/>
      <c r="H25" s="310"/>
      <c r="I25" s="310"/>
      <c r="J25" s="310"/>
      <c r="K25" s="310"/>
      <c r="L25" s="310"/>
      <c r="M25" s="310"/>
      <c r="N25" s="311"/>
      <c r="O25" s="217">
        <f>O24*15%</f>
        <v>0</v>
      </c>
    </row>
    <row r="26" spans="2:16" ht="16.2" thickBot="1" x14ac:dyDescent="0.35">
      <c r="B26" s="337" t="s">
        <v>36</v>
      </c>
      <c r="C26" s="338"/>
      <c r="D26" s="338"/>
      <c r="E26" s="338"/>
      <c r="F26" s="338"/>
      <c r="G26" s="338"/>
      <c r="H26" s="338"/>
      <c r="I26" s="338"/>
      <c r="J26" s="338"/>
      <c r="K26" s="338"/>
      <c r="L26" s="338"/>
      <c r="M26" s="338"/>
      <c r="N26" s="339"/>
      <c r="O26" s="204">
        <f>O24+O25</f>
        <v>0</v>
      </c>
    </row>
    <row r="27" spans="2:16" x14ac:dyDescent="0.25">
      <c r="B27" s="113"/>
      <c r="C27" s="113"/>
      <c r="D27" s="113"/>
      <c r="E27" s="113"/>
      <c r="F27" s="113"/>
      <c r="G27" s="113"/>
      <c r="H27" s="113"/>
      <c r="I27" s="113"/>
      <c r="J27" s="113"/>
      <c r="K27" s="113"/>
      <c r="L27" s="113"/>
      <c r="M27" s="113"/>
      <c r="N27" s="114"/>
    </row>
    <row r="28" spans="2:16" ht="18.600000000000001" thickBot="1" x14ac:dyDescent="0.4">
      <c r="B28" s="211" t="s">
        <v>288</v>
      </c>
      <c r="D28" s="113"/>
      <c r="E28" s="113"/>
      <c r="F28" s="113"/>
      <c r="G28" s="113"/>
      <c r="H28" s="113"/>
      <c r="I28" s="113"/>
      <c r="J28" s="113"/>
      <c r="K28" s="113"/>
      <c r="L28" s="113"/>
      <c r="M28" s="113"/>
      <c r="N28" s="114"/>
    </row>
    <row r="29" spans="2:16" s="188" customFormat="1" ht="27.6" x14ac:dyDescent="0.25">
      <c r="B29" s="189" t="s">
        <v>10</v>
      </c>
      <c r="C29" s="187" t="s">
        <v>11</v>
      </c>
      <c r="D29" s="187" t="s">
        <v>324</v>
      </c>
      <c r="E29" s="187" t="s">
        <v>13</v>
      </c>
      <c r="F29" s="187" t="s">
        <v>14</v>
      </c>
      <c r="G29" s="187" t="s">
        <v>220</v>
      </c>
      <c r="H29" s="187" t="s">
        <v>298</v>
      </c>
      <c r="I29" s="187" t="s">
        <v>202</v>
      </c>
      <c r="J29" s="187" t="s">
        <v>15</v>
      </c>
      <c r="K29" s="190" t="s">
        <v>34</v>
      </c>
      <c r="L29" s="218"/>
      <c r="M29" s="218"/>
      <c r="N29" s="219"/>
    </row>
    <row r="30" spans="2:16" ht="14.4" thickBot="1" x14ac:dyDescent="0.3">
      <c r="B30" s="33" t="s">
        <v>160</v>
      </c>
      <c r="C30" s="34" t="s">
        <v>168</v>
      </c>
      <c r="D30" s="34" t="s">
        <v>30</v>
      </c>
      <c r="E30" s="40">
        <v>28892</v>
      </c>
      <c r="F30" s="37">
        <v>3</v>
      </c>
      <c r="G30" s="37" t="s">
        <v>237</v>
      </c>
      <c r="H30" s="147">
        <v>1</v>
      </c>
      <c r="I30" s="98"/>
      <c r="J30" s="34">
        <v>168</v>
      </c>
      <c r="K30" s="123">
        <f>(H30*I30*J30)</f>
        <v>0</v>
      </c>
      <c r="L30" s="113"/>
      <c r="M30" s="113"/>
      <c r="N30" s="114"/>
    </row>
    <row r="31" spans="2:16" ht="14.4" thickBot="1" x14ac:dyDescent="0.3">
      <c r="B31" s="332" t="s">
        <v>33</v>
      </c>
      <c r="C31" s="333"/>
      <c r="D31" s="333"/>
      <c r="E31" s="333"/>
      <c r="F31" s="333"/>
      <c r="G31" s="333"/>
      <c r="H31" s="333"/>
      <c r="I31" s="333"/>
      <c r="J31" s="352"/>
      <c r="K31" s="11">
        <f>K30</f>
        <v>0</v>
      </c>
      <c r="L31" s="113"/>
      <c r="M31" s="113"/>
      <c r="N31" s="114"/>
    </row>
    <row r="32" spans="2:16" ht="14.4" thickBot="1" x14ac:dyDescent="0.3">
      <c r="B32" s="332" t="s">
        <v>35</v>
      </c>
      <c r="C32" s="333"/>
      <c r="D32" s="333"/>
      <c r="E32" s="333"/>
      <c r="F32" s="333"/>
      <c r="G32" s="333"/>
      <c r="H32" s="333"/>
      <c r="I32" s="333"/>
      <c r="J32" s="352"/>
      <c r="K32" s="11">
        <f>K31*15%</f>
        <v>0</v>
      </c>
      <c r="L32" s="113"/>
      <c r="M32" s="113"/>
      <c r="N32" s="114"/>
    </row>
    <row r="33" spans="2:14" ht="14.4" thickBot="1" x14ac:dyDescent="0.3">
      <c r="B33" s="332" t="s">
        <v>36</v>
      </c>
      <c r="C33" s="333"/>
      <c r="D33" s="333"/>
      <c r="E33" s="333"/>
      <c r="F33" s="333"/>
      <c r="G33" s="333"/>
      <c r="H33" s="333"/>
      <c r="I33" s="333"/>
      <c r="J33" s="352"/>
      <c r="K33" s="11">
        <f>K31+K32</f>
        <v>0</v>
      </c>
      <c r="L33" s="113"/>
      <c r="M33" s="113"/>
      <c r="N33" s="114"/>
    </row>
    <row r="34" spans="2:14" ht="14.4" thickBot="1" x14ac:dyDescent="0.3">
      <c r="B34" s="39"/>
      <c r="C34" s="39"/>
      <c r="D34" s="39"/>
      <c r="E34" s="124"/>
      <c r="F34" s="125"/>
      <c r="G34" s="125"/>
      <c r="H34" s="126"/>
      <c r="J34" s="39"/>
      <c r="K34" s="115"/>
      <c r="L34" s="113"/>
      <c r="M34" s="113"/>
      <c r="N34" s="114"/>
    </row>
    <row r="35" spans="2:14" ht="14.4" thickBot="1" x14ac:dyDescent="0.3">
      <c r="C35" s="346" t="s">
        <v>37</v>
      </c>
      <c r="D35" s="340" t="s">
        <v>204</v>
      </c>
      <c r="E35" s="341"/>
      <c r="F35" s="341"/>
      <c r="G35" s="342"/>
      <c r="H35" s="19">
        <f>(O26+K33)*12</f>
        <v>0</v>
      </c>
    </row>
    <row r="36" spans="2:14" ht="14.4" thickBot="1" x14ac:dyDescent="0.3">
      <c r="C36" s="347"/>
      <c r="D36" s="301" t="s">
        <v>205</v>
      </c>
      <c r="E36" s="302"/>
      <c r="F36" s="302"/>
      <c r="G36" s="343"/>
      <c r="H36" s="19">
        <f>(H35*D43)+H35</f>
        <v>0</v>
      </c>
    </row>
    <row r="37" spans="2:14" ht="14.4" thickBot="1" x14ac:dyDescent="0.3">
      <c r="C37" s="347"/>
      <c r="D37" s="301" t="s">
        <v>206</v>
      </c>
      <c r="E37" s="302"/>
      <c r="F37" s="302"/>
      <c r="G37" s="343"/>
      <c r="H37" s="19">
        <f>(H36*E43)+H36</f>
        <v>0</v>
      </c>
    </row>
    <row r="38" spans="2:14" ht="14.4" thickBot="1" x14ac:dyDescent="0.3">
      <c r="C38" s="348"/>
      <c r="D38" s="344" t="s">
        <v>227</v>
      </c>
      <c r="E38" s="303"/>
      <c r="F38" s="303"/>
      <c r="G38" s="345"/>
      <c r="H38" s="86">
        <f>SUM(H35:H37)</f>
        <v>0</v>
      </c>
    </row>
    <row r="41" spans="2:14" ht="14.4" thickBot="1" x14ac:dyDescent="0.3">
      <c r="B41" s="1"/>
      <c r="C41" s="330" t="s">
        <v>42</v>
      </c>
      <c r="D41" s="330"/>
      <c r="E41" s="330"/>
      <c r="F41" s="330"/>
    </row>
    <row r="42" spans="2:14" ht="18.75" customHeight="1" thickBot="1" x14ac:dyDescent="0.3">
      <c r="C42" s="220" t="s">
        <v>39</v>
      </c>
      <c r="D42" s="221" t="s">
        <v>40</v>
      </c>
      <c r="E42" s="221" t="s">
        <v>41</v>
      </c>
      <c r="F42" s="222" t="s">
        <v>19</v>
      </c>
    </row>
    <row r="43" spans="2:14" ht="18" customHeight="1" thickBot="1" x14ac:dyDescent="0.3">
      <c r="C43" s="15" t="s">
        <v>304</v>
      </c>
      <c r="D43" s="254"/>
      <c r="E43" s="254"/>
      <c r="F43" s="30"/>
    </row>
    <row r="48" spans="2:14" x14ac:dyDescent="0.25">
      <c r="B48" s="20"/>
      <c r="C48" s="20"/>
      <c r="F48" s="20"/>
      <c r="G48" s="20"/>
    </row>
    <row r="49" spans="2:7" x14ac:dyDescent="0.25">
      <c r="B49" s="331" t="s">
        <v>44</v>
      </c>
      <c r="C49" s="331"/>
      <c r="F49" s="331" t="s">
        <v>45</v>
      </c>
      <c r="G49" s="331"/>
    </row>
    <row r="50" spans="2:7" x14ac:dyDescent="0.25">
      <c r="B50" s="23"/>
      <c r="C50" s="23"/>
      <c r="F50" s="23"/>
    </row>
    <row r="51" spans="2:7" x14ac:dyDescent="0.25">
      <c r="B51" s="23"/>
      <c r="C51" s="23"/>
      <c r="F51" s="23"/>
    </row>
    <row r="52" spans="2:7" x14ac:dyDescent="0.25">
      <c r="B52" s="24"/>
      <c r="C52" s="25"/>
      <c r="F52" s="24"/>
      <c r="G52" s="21"/>
    </row>
    <row r="53" spans="2:7" x14ac:dyDescent="0.25">
      <c r="B53" s="331" t="s">
        <v>46</v>
      </c>
      <c r="C53" s="331"/>
      <c r="F53" s="331" t="s">
        <v>47</v>
      </c>
      <c r="G53" s="331"/>
    </row>
  </sheetData>
  <protectedRanges>
    <protectedRange sqref="C7:C8" name="Range1_14_2_1_2_1_2_2_2_2_1_2_1_2_2_3_1"/>
  </protectedRanges>
  <mergeCells count="23">
    <mergeCell ref="B31:J31"/>
    <mergeCell ref="B32:J32"/>
    <mergeCell ref="B33:J33"/>
    <mergeCell ref="B53:C53"/>
    <mergeCell ref="F53:G53"/>
    <mergeCell ref="D35:G35"/>
    <mergeCell ref="C41:F41"/>
    <mergeCell ref="B49:C49"/>
    <mergeCell ref="F49:G49"/>
    <mergeCell ref="D36:G36"/>
    <mergeCell ref="D37:G37"/>
    <mergeCell ref="D38:G38"/>
    <mergeCell ref="C35:C38"/>
    <mergeCell ref="B24:N24"/>
    <mergeCell ref="B25:N25"/>
    <mergeCell ref="B26:N26"/>
    <mergeCell ref="A2:A7"/>
    <mergeCell ref="C2:G2"/>
    <mergeCell ref="C3:G3"/>
    <mergeCell ref="C4:G4"/>
    <mergeCell ref="C6:G6"/>
    <mergeCell ref="C7:G7"/>
    <mergeCell ref="C5:G5"/>
  </mergeCells>
  <pageMargins left="0.25" right="0.25" top="0.75" bottom="0.75" header="0.3" footer="0.3"/>
  <pageSetup paperSize="8"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3"/>
  <sheetViews>
    <sheetView topLeftCell="D5" zoomScale="95" zoomScaleNormal="95" workbookViewId="0">
      <selection activeCell="J5" sqref="J5"/>
    </sheetView>
  </sheetViews>
  <sheetFormatPr defaultColWidth="9.109375" defaultRowHeight="13.8" x14ac:dyDescent="0.25"/>
  <cols>
    <col min="1" max="1" width="9.109375" style="4"/>
    <col min="2" max="2" width="27.5546875" style="4" customWidth="1"/>
    <col min="3" max="3" width="33.6640625" style="4" customWidth="1"/>
    <col min="4" max="4" width="16" style="4" customWidth="1"/>
    <col min="5" max="5" width="15.109375" style="4" customWidth="1"/>
    <col min="6" max="6" width="18" style="4" customWidth="1"/>
    <col min="7" max="7" width="47.6640625" style="4" customWidth="1"/>
    <col min="8" max="8" width="17.6640625" style="4" customWidth="1"/>
    <col min="9" max="9" width="16.6640625" style="4" customWidth="1"/>
    <col min="10" max="10" width="15" style="4" customWidth="1"/>
    <col min="11" max="11" width="25.44140625" style="4" customWidth="1"/>
    <col min="12" max="12" width="24.88671875" style="4" customWidth="1"/>
    <col min="13" max="13" width="22" style="4" bestFit="1" customWidth="1"/>
    <col min="14" max="14" width="17.6640625" style="4" customWidth="1"/>
    <col min="15" max="15" width="20.6640625" style="4" customWidth="1"/>
    <col min="16" max="16" width="27.88671875" style="4" customWidth="1"/>
    <col min="17" max="17" width="19.6640625" style="4" bestFit="1" customWidth="1"/>
    <col min="18" max="18" width="20.88671875" style="4" customWidth="1"/>
    <col min="19" max="16384" width="9.109375" style="4"/>
  </cols>
  <sheetData>
    <row r="1" spans="1:16" ht="14.4" thickBot="1" x14ac:dyDescent="0.3"/>
    <row r="2" spans="1:16" s="172" customFormat="1" ht="22.5" customHeight="1" thickBot="1" x14ac:dyDescent="0.35">
      <c r="A2" s="293" t="s">
        <v>0</v>
      </c>
      <c r="B2" s="171" t="s">
        <v>1</v>
      </c>
      <c r="C2" s="296" t="s">
        <v>320</v>
      </c>
      <c r="D2" s="297"/>
      <c r="E2" s="297"/>
      <c r="F2" s="297"/>
      <c r="G2" s="298"/>
    </row>
    <row r="3" spans="1:16" s="172" customFormat="1" ht="22.5" customHeight="1" thickBot="1" x14ac:dyDescent="0.35">
      <c r="A3" s="294"/>
      <c r="B3" s="173" t="s">
        <v>2</v>
      </c>
      <c r="C3" s="296" t="s">
        <v>3</v>
      </c>
      <c r="D3" s="297"/>
      <c r="E3" s="297"/>
      <c r="F3" s="297"/>
      <c r="G3" s="298"/>
    </row>
    <row r="4" spans="1:16" s="172" customFormat="1" ht="22.5" customHeight="1" thickBot="1" x14ac:dyDescent="0.35">
      <c r="A4" s="294"/>
      <c r="B4" s="173" t="s">
        <v>4</v>
      </c>
      <c r="C4" s="363" t="s">
        <v>146</v>
      </c>
      <c r="D4" s="364"/>
      <c r="E4" s="364"/>
      <c r="F4" s="364"/>
      <c r="G4" s="365"/>
    </row>
    <row r="5" spans="1:16" s="172" customFormat="1" ht="22.5" customHeight="1" thickBot="1" x14ac:dyDescent="0.35">
      <c r="A5" s="294"/>
      <c r="B5" s="173" t="s">
        <v>284</v>
      </c>
      <c r="C5" s="363" t="s">
        <v>293</v>
      </c>
      <c r="D5" s="364"/>
      <c r="E5" s="364"/>
      <c r="F5" s="364"/>
      <c r="G5" s="365"/>
    </row>
    <row r="6" spans="1:16" s="172" customFormat="1" ht="22.5" customHeight="1" thickBot="1" x14ac:dyDescent="0.35">
      <c r="A6" s="294"/>
      <c r="B6" s="173" t="s">
        <v>6</v>
      </c>
      <c r="C6" s="296" t="s">
        <v>7</v>
      </c>
      <c r="D6" s="297"/>
      <c r="E6" s="297"/>
      <c r="F6" s="297"/>
      <c r="G6" s="298"/>
    </row>
    <row r="7" spans="1:16" s="172" customFormat="1" ht="22.5" customHeight="1" thickBot="1" x14ac:dyDescent="0.35">
      <c r="A7" s="295"/>
      <c r="B7" s="174" t="s">
        <v>8</v>
      </c>
      <c r="C7" s="285"/>
      <c r="D7" s="286"/>
      <c r="E7" s="286"/>
      <c r="F7" s="286"/>
      <c r="G7" s="287"/>
    </row>
    <row r="8" spans="1:16" ht="34.5" customHeight="1" x14ac:dyDescent="0.25">
      <c r="A8" s="116"/>
      <c r="B8" s="117"/>
    </row>
    <row r="9" spans="1:16" ht="18.600000000000001" thickBot="1" x14ac:dyDescent="0.4">
      <c r="B9" s="202" t="s">
        <v>287</v>
      </c>
    </row>
    <row r="10" spans="1:16" s="191" customFormat="1" ht="31.2" x14ac:dyDescent="0.3">
      <c r="B10" s="192" t="s">
        <v>10</v>
      </c>
      <c r="C10" s="193" t="s">
        <v>11</v>
      </c>
      <c r="D10" s="193" t="s">
        <v>324</v>
      </c>
      <c r="E10" s="193" t="s">
        <v>13</v>
      </c>
      <c r="F10" s="193" t="s">
        <v>14</v>
      </c>
      <c r="G10" s="193" t="s">
        <v>220</v>
      </c>
      <c r="H10" s="193" t="s">
        <v>294</v>
      </c>
      <c r="I10" s="193" t="s">
        <v>203</v>
      </c>
      <c r="J10" s="193" t="s">
        <v>15</v>
      </c>
      <c r="K10" s="193" t="s">
        <v>34</v>
      </c>
      <c r="L10" s="193" t="s">
        <v>16</v>
      </c>
      <c r="M10" s="193" t="s">
        <v>17</v>
      </c>
      <c r="N10" s="193" t="s">
        <v>18</v>
      </c>
      <c r="O10" s="193" t="s">
        <v>190</v>
      </c>
      <c r="P10" s="194" t="s">
        <v>19</v>
      </c>
    </row>
    <row r="11" spans="1:16" ht="110.4" x14ac:dyDescent="0.25">
      <c r="B11" s="31" t="s">
        <v>173</v>
      </c>
      <c r="C11" s="2" t="s">
        <v>174</v>
      </c>
      <c r="D11" s="2" t="s">
        <v>176</v>
      </c>
      <c r="E11" s="28">
        <v>18782</v>
      </c>
      <c r="F11" s="29">
        <v>3</v>
      </c>
      <c r="G11" s="84" t="s">
        <v>325</v>
      </c>
      <c r="H11" s="127">
        <v>13</v>
      </c>
      <c r="I11" s="195"/>
      <c r="J11" s="2">
        <v>168</v>
      </c>
      <c r="K11" s="7">
        <f>(H11*I11*J11)</f>
        <v>0</v>
      </c>
      <c r="L11" s="195"/>
      <c r="M11" s="195"/>
      <c r="N11" s="195"/>
      <c r="O11" s="7">
        <f>K11+L11+M11+N11</f>
        <v>0</v>
      </c>
      <c r="P11" s="196"/>
    </row>
    <row r="12" spans="1:16" x14ac:dyDescent="0.25">
      <c r="B12" s="31" t="s">
        <v>173</v>
      </c>
      <c r="C12" s="2" t="s">
        <v>175</v>
      </c>
      <c r="D12" s="2" t="s">
        <v>176</v>
      </c>
      <c r="E12" s="28">
        <v>3367</v>
      </c>
      <c r="F12" s="29">
        <v>3</v>
      </c>
      <c r="G12" s="29" t="s">
        <v>221</v>
      </c>
      <c r="H12" s="127">
        <v>2</v>
      </c>
      <c r="I12" s="195"/>
      <c r="J12" s="2">
        <v>168</v>
      </c>
      <c r="K12" s="7">
        <f t="shared" ref="K12:K18" si="0">(H12*I12*J12)</f>
        <v>0</v>
      </c>
      <c r="L12" s="195"/>
      <c r="M12" s="195"/>
      <c r="N12" s="195"/>
      <c r="O12" s="7">
        <f t="shared" ref="O12:O18" si="1">K12+L12+M12+N12</f>
        <v>0</v>
      </c>
      <c r="P12" s="196"/>
    </row>
    <row r="13" spans="1:16" x14ac:dyDescent="0.25">
      <c r="B13" s="31" t="s">
        <v>173</v>
      </c>
      <c r="C13" s="2" t="s">
        <v>269</v>
      </c>
      <c r="D13" s="2" t="s">
        <v>176</v>
      </c>
      <c r="E13" s="28">
        <v>4672</v>
      </c>
      <c r="F13" s="29">
        <v>3</v>
      </c>
      <c r="G13" s="29" t="s">
        <v>221</v>
      </c>
      <c r="H13" s="127">
        <v>2</v>
      </c>
      <c r="I13" s="195"/>
      <c r="J13" s="2">
        <v>168</v>
      </c>
      <c r="K13" s="7">
        <f t="shared" si="0"/>
        <v>0</v>
      </c>
      <c r="L13" s="195"/>
      <c r="M13" s="195"/>
      <c r="N13" s="195"/>
      <c r="O13" s="7">
        <f t="shared" si="1"/>
        <v>0</v>
      </c>
      <c r="P13" s="196"/>
    </row>
    <row r="14" spans="1:16" x14ac:dyDescent="0.25">
      <c r="B14" s="31" t="s">
        <v>173</v>
      </c>
      <c r="C14" s="2" t="s">
        <v>177</v>
      </c>
      <c r="D14" s="2" t="s">
        <v>176</v>
      </c>
      <c r="E14" s="28">
        <v>9213</v>
      </c>
      <c r="F14" s="29">
        <v>3</v>
      </c>
      <c r="G14" s="29" t="s">
        <v>221</v>
      </c>
      <c r="H14" s="127">
        <v>6</v>
      </c>
      <c r="I14" s="195"/>
      <c r="J14" s="2">
        <v>168</v>
      </c>
      <c r="K14" s="7">
        <f t="shared" si="0"/>
        <v>0</v>
      </c>
      <c r="L14" s="195"/>
      <c r="M14" s="195"/>
      <c r="N14" s="195"/>
      <c r="O14" s="7">
        <f t="shared" si="1"/>
        <v>0</v>
      </c>
      <c r="P14" s="196"/>
    </row>
    <row r="15" spans="1:16" x14ac:dyDescent="0.25">
      <c r="B15" s="31" t="s">
        <v>179</v>
      </c>
      <c r="C15" s="2" t="s">
        <v>181</v>
      </c>
      <c r="D15" s="2" t="s">
        <v>270</v>
      </c>
      <c r="E15" s="28">
        <v>1090</v>
      </c>
      <c r="F15" s="29">
        <v>1</v>
      </c>
      <c r="G15" s="29" t="s">
        <v>237</v>
      </c>
      <c r="H15" s="127">
        <v>1</v>
      </c>
      <c r="I15" s="195"/>
      <c r="J15" s="2">
        <v>168</v>
      </c>
      <c r="K15" s="7">
        <f t="shared" si="0"/>
        <v>0</v>
      </c>
      <c r="L15" s="195"/>
      <c r="M15" s="195"/>
      <c r="N15" s="195"/>
      <c r="O15" s="7">
        <f t="shared" si="1"/>
        <v>0</v>
      </c>
      <c r="P15" s="196"/>
    </row>
    <row r="16" spans="1:16" x14ac:dyDescent="0.25">
      <c r="B16" s="31" t="s">
        <v>5</v>
      </c>
      <c r="C16" s="2" t="s">
        <v>185</v>
      </c>
      <c r="D16" s="2" t="s">
        <v>30</v>
      </c>
      <c r="E16" s="28">
        <v>10108</v>
      </c>
      <c r="F16" s="29">
        <v>3</v>
      </c>
      <c r="G16" s="29" t="s">
        <v>237</v>
      </c>
      <c r="H16" s="127">
        <v>5</v>
      </c>
      <c r="I16" s="195"/>
      <c r="J16" s="2">
        <v>168</v>
      </c>
      <c r="K16" s="7">
        <f t="shared" si="0"/>
        <v>0</v>
      </c>
      <c r="L16" s="195"/>
      <c r="M16" s="195"/>
      <c r="N16" s="195"/>
      <c r="O16" s="7">
        <f t="shared" si="1"/>
        <v>0</v>
      </c>
      <c r="P16" s="196"/>
    </row>
    <row r="17" spans="2:16" x14ac:dyDescent="0.25">
      <c r="B17" s="31" t="s">
        <v>173</v>
      </c>
      <c r="C17" s="2" t="s">
        <v>178</v>
      </c>
      <c r="D17" s="2" t="s">
        <v>176</v>
      </c>
      <c r="E17" s="28">
        <v>4977</v>
      </c>
      <c r="F17" s="29">
        <v>3</v>
      </c>
      <c r="G17" s="29" t="s">
        <v>221</v>
      </c>
      <c r="H17" s="127">
        <v>3</v>
      </c>
      <c r="I17" s="195"/>
      <c r="J17" s="2">
        <v>168</v>
      </c>
      <c r="K17" s="7">
        <f t="shared" si="0"/>
        <v>0</v>
      </c>
      <c r="L17" s="195"/>
      <c r="M17" s="195"/>
      <c r="N17" s="195"/>
      <c r="O17" s="7">
        <f t="shared" si="1"/>
        <v>0</v>
      </c>
      <c r="P17" s="196"/>
    </row>
    <row r="18" spans="2:16" ht="14.4" thickBot="1" x14ac:dyDescent="0.3">
      <c r="B18" s="88" t="s">
        <v>179</v>
      </c>
      <c r="C18" s="9" t="s">
        <v>180</v>
      </c>
      <c r="D18" s="9" t="s">
        <v>176</v>
      </c>
      <c r="E18" s="46">
        <v>7283</v>
      </c>
      <c r="F18" s="47">
        <v>3</v>
      </c>
      <c r="G18" s="47" t="s">
        <v>221</v>
      </c>
      <c r="H18" s="128">
        <v>4</v>
      </c>
      <c r="I18" s="198"/>
      <c r="J18" s="9">
        <v>168</v>
      </c>
      <c r="K18" s="107">
        <f t="shared" si="0"/>
        <v>0</v>
      </c>
      <c r="L18" s="198"/>
      <c r="M18" s="198"/>
      <c r="N18" s="198"/>
      <c r="O18" s="107">
        <f t="shared" si="1"/>
        <v>0</v>
      </c>
      <c r="P18" s="197"/>
    </row>
    <row r="19" spans="2:16" s="22" customFormat="1" x14ac:dyDescent="0.25">
      <c r="B19" s="366" t="s">
        <v>33</v>
      </c>
      <c r="C19" s="366"/>
      <c r="D19" s="366"/>
      <c r="E19" s="366"/>
      <c r="F19" s="366"/>
      <c r="G19" s="366"/>
      <c r="H19" s="366"/>
      <c r="I19" s="366"/>
      <c r="J19" s="366"/>
      <c r="K19" s="366"/>
      <c r="L19" s="366"/>
      <c r="M19" s="366"/>
      <c r="N19" s="366"/>
      <c r="O19" s="199">
        <f>SUM(O11:O18)</f>
        <v>0</v>
      </c>
    </row>
    <row r="20" spans="2:16" s="22" customFormat="1" ht="14.4" thickBot="1" x14ac:dyDescent="0.3">
      <c r="B20" s="367" t="s">
        <v>35</v>
      </c>
      <c r="C20" s="367"/>
      <c r="D20" s="367"/>
      <c r="E20" s="367"/>
      <c r="F20" s="367"/>
      <c r="G20" s="367"/>
      <c r="H20" s="367"/>
      <c r="I20" s="367"/>
      <c r="J20" s="367"/>
      <c r="K20" s="367"/>
      <c r="L20" s="367"/>
      <c r="M20" s="367"/>
      <c r="N20" s="367"/>
      <c r="O20" s="200">
        <f>O19*15%</f>
        <v>0</v>
      </c>
    </row>
    <row r="21" spans="2:16" s="22" customFormat="1" ht="16.2" thickBot="1" x14ac:dyDescent="0.35">
      <c r="B21" s="368" t="s">
        <v>36</v>
      </c>
      <c r="C21" s="369"/>
      <c r="D21" s="369"/>
      <c r="E21" s="369"/>
      <c r="F21" s="369"/>
      <c r="G21" s="369"/>
      <c r="H21" s="369"/>
      <c r="I21" s="369"/>
      <c r="J21" s="369"/>
      <c r="K21" s="369"/>
      <c r="L21" s="369"/>
      <c r="M21" s="369"/>
      <c r="N21" s="369"/>
      <c r="O21" s="201">
        <f>O19+O20</f>
        <v>0</v>
      </c>
    </row>
    <row r="22" spans="2:16" x14ac:dyDescent="0.25">
      <c r="B22" s="113"/>
      <c r="C22" s="113"/>
      <c r="D22" s="113"/>
      <c r="E22" s="113"/>
      <c r="F22" s="113"/>
      <c r="G22" s="113"/>
      <c r="H22" s="113"/>
      <c r="I22" s="113"/>
      <c r="J22" s="113"/>
      <c r="K22" s="113"/>
      <c r="L22" s="113"/>
      <c r="M22" s="113"/>
      <c r="N22" s="114"/>
    </row>
    <row r="23" spans="2:16" ht="18.600000000000001" thickBot="1" x14ac:dyDescent="0.4">
      <c r="B23" s="211" t="s">
        <v>288</v>
      </c>
    </row>
    <row r="24" spans="2:16" s="191" customFormat="1" ht="31.2" x14ac:dyDescent="0.3">
      <c r="B24" s="192" t="s">
        <v>10</v>
      </c>
      <c r="C24" s="193" t="s">
        <v>11</v>
      </c>
      <c r="D24" s="193" t="s">
        <v>324</v>
      </c>
      <c r="E24" s="193" t="s">
        <v>13</v>
      </c>
      <c r="F24" s="193" t="s">
        <v>14</v>
      </c>
      <c r="G24" s="193" t="s">
        <v>220</v>
      </c>
      <c r="H24" s="193" t="s">
        <v>298</v>
      </c>
      <c r="I24" s="193" t="s">
        <v>202</v>
      </c>
      <c r="J24" s="193" t="s">
        <v>15</v>
      </c>
      <c r="K24" s="194" t="s">
        <v>34</v>
      </c>
    </row>
    <row r="25" spans="2:16" ht="110.4" x14ac:dyDescent="0.25">
      <c r="B25" s="31" t="s">
        <v>173</v>
      </c>
      <c r="C25" s="2" t="s">
        <v>174</v>
      </c>
      <c r="D25" s="2" t="s">
        <v>176</v>
      </c>
      <c r="E25" s="28">
        <v>18782</v>
      </c>
      <c r="F25" s="29">
        <v>3</v>
      </c>
      <c r="G25" s="84" t="s">
        <v>325</v>
      </c>
      <c r="H25" s="127">
        <v>1</v>
      </c>
      <c r="I25" s="97"/>
      <c r="J25" s="2">
        <v>168</v>
      </c>
      <c r="K25" s="122">
        <f>(H25*I25*J25)</f>
        <v>0</v>
      </c>
    </row>
    <row r="26" spans="2:16" x14ac:dyDescent="0.25">
      <c r="B26" s="31" t="s">
        <v>173</v>
      </c>
      <c r="C26" s="2" t="s">
        <v>269</v>
      </c>
      <c r="D26" s="2" t="s">
        <v>176</v>
      </c>
      <c r="E26" s="28">
        <v>4672</v>
      </c>
      <c r="F26" s="29">
        <v>3</v>
      </c>
      <c r="G26" s="29" t="s">
        <v>221</v>
      </c>
      <c r="H26" s="127">
        <v>1</v>
      </c>
      <c r="I26" s="97"/>
      <c r="J26" s="2">
        <v>168</v>
      </c>
      <c r="K26" s="122">
        <f>(H26*I26*J26)</f>
        <v>0</v>
      </c>
    </row>
    <row r="27" spans="2:16" x14ac:dyDescent="0.25">
      <c r="B27" s="31" t="s">
        <v>5</v>
      </c>
      <c r="C27" s="2" t="s">
        <v>185</v>
      </c>
      <c r="D27" s="2" t="s">
        <v>30</v>
      </c>
      <c r="E27" s="28">
        <v>10108</v>
      </c>
      <c r="F27" s="29">
        <v>3</v>
      </c>
      <c r="G27" s="29" t="s">
        <v>237</v>
      </c>
      <c r="H27" s="127">
        <v>1</v>
      </c>
      <c r="I27" s="97"/>
      <c r="J27" s="2">
        <v>168</v>
      </c>
      <c r="K27" s="122">
        <f>(H27*I27*J27)</f>
        <v>0</v>
      </c>
    </row>
    <row r="28" spans="2:16" x14ac:dyDescent="0.25">
      <c r="B28" s="31" t="s">
        <v>173</v>
      </c>
      <c r="C28" s="2" t="s">
        <v>177</v>
      </c>
      <c r="D28" s="2" t="s">
        <v>176</v>
      </c>
      <c r="E28" s="28">
        <v>9213</v>
      </c>
      <c r="F28" s="29">
        <v>3</v>
      </c>
      <c r="G28" s="29" t="s">
        <v>221</v>
      </c>
      <c r="H28" s="127">
        <v>1</v>
      </c>
      <c r="I28" s="97"/>
      <c r="J28" s="2">
        <v>168</v>
      </c>
      <c r="K28" s="122">
        <f t="shared" ref="K28:K29" si="2">(H28*I28*J28)</f>
        <v>0</v>
      </c>
    </row>
    <row r="29" spans="2:16" ht="14.4" thickBot="1" x14ac:dyDescent="0.3">
      <c r="B29" s="33" t="s">
        <v>179</v>
      </c>
      <c r="C29" s="34" t="s">
        <v>180</v>
      </c>
      <c r="D29" s="34" t="s">
        <v>176</v>
      </c>
      <c r="E29" s="40">
        <v>7283</v>
      </c>
      <c r="F29" s="37">
        <v>3</v>
      </c>
      <c r="G29" s="37" t="s">
        <v>221</v>
      </c>
      <c r="H29" s="147">
        <v>1</v>
      </c>
      <c r="I29" s="98"/>
      <c r="J29" s="34">
        <v>168</v>
      </c>
      <c r="K29" s="123">
        <f t="shared" si="2"/>
        <v>0</v>
      </c>
    </row>
    <row r="30" spans="2:16" ht="16.2" thickBot="1" x14ac:dyDescent="0.35">
      <c r="B30" s="334" t="s">
        <v>33</v>
      </c>
      <c r="C30" s="335"/>
      <c r="D30" s="335"/>
      <c r="E30" s="335"/>
      <c r="F30" s="335"/>
      <c r="G30" s="335"/>
      <c r="H30" s="335"/>
      <c r="I30" s="335"/>
      <c r="J30" s="336"/>
      <c r="K30" s="255">
        <f>SUM(K25:K29)</f>
        <v>0</v>
      </c>
    </row>
    <row r="31" spans="2:16" ht="16.2" thickBot="1" x14ac:dyDescent="0.35">
      <c r="B31" s="337" t="s">
        <v>35</v>
      </c>
      <c r="C31" s="338"/>
      <c r="D31" s="338"/>
      <c r="E31" s="338"/>
      <c r="F31" s="338"/>
      <c r="G31" s="338"/>
      <c r="H31" s="338"/>
      <c r="I31" s="338"/>
      <c r="J31" s="339"/>
      <c r="K31" s="204">
        <f>K30*15%</f>
        <v>0</v>
      </c>
    </row>
    <row r="32" spans="2:16" ht="16.2" thickBot="1" x14ac:dyDescent="0.35">
      <c r="B32" s="337" t="s">
        <v>36</v>
      </c>
      <c r="C32" s="338"/>
      <c r="D32" s="338"/>
      <c r="E32" s="338"/>
      <c r="F32" s="338"/>
      <c r="G32" s="338"/>
      <c r="H32" s="338"/>
      <c r="I32" s="338"/>
      <c r="J32" s="339"/>
      <c r="K32" s="204">
        <f>K30+K31</f>
        <v>0</v>
      </c>
    </row>
    <row r="33" spans="2:11" x14ac:dyDescent="0.25">
      <c r="B33" s="113"/>
      <c r="C33" s="113"/>
      <c r="D33" s="113"/>
      <c r="E33" s="113"/>
      <c r="F33" s="113"/>
      <c r="G33" s="113"/>
      <c r="H33" s="113"/>
      <c r="I33" s="113"/>
      <c r="J33" s="39"/>
      <c r="K33" s="114"/>
    </row>
    <row r="34" spans="2:11" x14ac:dyDescent="0.25">
      <c r="B34" s="39"/>
      <c r="C34" s="39"/>
      <c r="D34" s="39"/>
      <c r="E34" s="124"/>
      <c r="F34" s="125"/>
      <c r="G34" s="125"/>
      <c r="H34" s="126"/>
      <c r="I34" s="143"/>
      <c r="J34" s="39"/>
      <c r="K34" s="115"/>
    </row>
    <row r="35" spans="2:11" ht="18.600000000000001" thickBot="1" x14ac:dyDescent="0.4">
      <c r="B35" s="205" t="s">
        <v>301</v>
      </c>
      <c r="D35" s="39"/>
      <c r="E35" s="124"/>
      <c r="F35" s="125"/>
      <c r="G35" s="125"/>
      <c r="H35" s="126"/>
      <c r="I35" s="143"/>
      <c r="J35" s="39"/>
      <c r="K35" s="115"/>
    </row>
    <row r="36" spans="2:11" s="191" customFormat="1" ht="31.2" x14ac:dyDescent="0.3">
      <c r="B36" s="192" t="s">
        <v>10</v>
      </c>
      <c r="C36" s="193" t="s">
        <v>11</v>
      </c>
      <c r="D36" s="193" t="s">
        <v>324</v>
      </c>
      <c r="E36" s="193" t="s">
        <v>13</v>
      </c>
      <c r="F36" s="193" t="s">
        <v>14</v>
      </c>
      <c r="G36" s="193" t="s">
        <v>220</v>
      </c>
      <c r="H36" s="193" t="s">
        <v>323</v>
      </c>
      <c r="I36" s="193" t="s">
        <v>322</v>
      </c>
      <c r="J36" s="193" t="s">
        <v>15</v>
      </c>
      <c r="K36" s="194" t="s">
        <v>34</v>
      </c>
    </row>
    <row r="37" spans="2:11" ht="150.75" customHeight="1" x14ac:dyDescent="0.25">
      <c r="B37" s="31" t="s">
        <v>173</v>
      </c>
      <c r="C37" s="2" t="s">
        <v>174</v>
      </c>
      <c r="D37" s="2" t="s">
        <v>176</v>
      </c>
      <c r="E37" s="28">
        <v>18782</v>
      </c>
      <c r="F37" s="29">
        <v>3</v>
      </c>
      <c r="G37" s="84" t="s">
        <v>325</v>
      </c>
      <c r="H37" s="127">
        <v>3</v>
      </c>
      <c r="I37" s="97"/>
      <c r="J37" s="2">
        <v>168</v>
      </c>
      <c r="K37" s="122">
        <f>(H37*I37*J37)</f>
        <v>0</v>
      </c>
    </row>
    <row r="38" spans="2:11" x14ac:dyDescent="0.25">
      <c r="B38" s="31" t="s">
        <v>173</v>
      </c>
      <c r="C38" s="2" t="s">
        <v>269</v>
      </c>
      <c r="D38" s="2" t="s">
        <v>176</v>
      </c>
      <c r="E38" s="28">
        <v>4672</v>
      </c>
      <c r="F38" s="29">
        <v>3</v>
      </c>
      <c r="G38" s="29" t="s">
        <v>221</v>
      </c>
      <c r="H38" s="127">
        <v>1</v>
      </c>
      <c r="I38" s="97"/>
      <c r="J38" s="2">
        <v>168</v>
      </c>
      <c r="K38" s="122">
        <f>(H38*I38*J38)</f>
        <v>0</v>
      </c>
    </row>
    <row r="39" spans="2:11" x14ac:dyDescent="0.25">
      <c r="B39" s="31" t="s">
        <v>173</v>
      </c>
      <c r="C39" s="2" t="s">
        <v>177</v>
      </c>
      <c r="D39" s="2" t="s">
        <v>176</v>
      </c>
      <c r="E39" s="28">
        <v>9213</v>
      </c>
      <c r="F39" s="29">
        <v>3</v>
      </c>
      <c r="G39" s="29" t="s">
        <v>221</v>
      </c>
      <c r="H39" s="127">
        <v>3</v>
      </c>
      <c r="I39" s="97"/>
      <c r="J39" s="2">
        <v>168</v>
      </c>
      <c r="K39" s="122">
        <f>(H39*I39*J39)</f>
        <v>0</v>
      </c>
    </row>
    <row r="40" spans="2:11" x14ac:dyDescent="0.25">
      <c r="B40" s="31" t="s">
        <v>173</v>
      </c>
      <c r="C40" s="2" t="s">
        <v>178</v>
      </c>
      <c r="D40" s="2" t="s">
        <v>176</v>
      </c>
      <c r="E40" s="28">
        <v>4977</v>
      </c>
      <c r="F40" s="29">
        <v>3</v>
      </c>
      <c r="G40" s="29" t="s">
        <v>221</v>
      </c>
      <c r="H40" s="127">
        <v>1</v>
      </c>
      <c r="I40" s="97"/>
      <c r="J40" s="2">
        <v>168</v>
      </c>
      <c r="K40" s="122">
        <f>(H40*I40*J40)</f>
        <v>0</v>
      </c>
    </row>
    <row r="41" spans="2:11" ht="14.4" thickBot="1" x14ac:dyDescent="0.3">
      <c r="B41" s="33" t="s">
        <v>179</v>
      </c>
      <c r="C41" s="34" t="s">
        <v>180</v>
      </c>
      <c r="D41" s="34" t="s">
        <v>176</v>
      </c>
      <c r="E41" s="40">
        <v>7283</v>
      </c>
      <c r="F41" s="37">
        <v>3</v>
      </c>
      <c r="G41" s="37" t="s">
        <v>221</v>
      </c>
      <c r="H41" s="147">
        <v>1</v>
      </c>
      <c r="I41" s="98"/>
      <c r="J41" s="34">
        <v>168</v>
      </c>
      <c r="K41" s="123">
        <f>(H41*I41*J41)</f>
        <v>0</v>
      </c>
    </row>
    <row r="42" spans="2:11" ht="16.2" thickBot="1" x14ac:dyDescent="0.35">
      <c r="B42" s="337" t="s">
        <v>33</v>
      </c>
      <c r="C42" s="338"/>
      <c r="D42" s="338"/>
      <c r="E42" s="338"/>
      <c r="F42" s="338"/>
      <c r="G42" s="338"/>
      <c r="H42" s="338"/>
      <c r="I42" s="338"/>
      <c r="J42" s="206"/>
      <c r="K42" s="204">
        <f>SUM(K37:K41)</f>
        <v>0</v>
      </c>
    </row>
    <row r="43" spans="2:11" ht="16.2" thickBot="1" x14ac:dyDescent="0.35">
      <c r="B43" s="337" t="s">
        <v>35</v>
      </c>
      <c r="C43" s="338"/>
      <c r="D43" s="338"/>
      <c r="E43" s="338"/>
      <c r="F43" s="338"/>
      <c r="G43" s="338"/>
      <c r="H43" s="338"/>
      <c r="I43" s="338"/>
      <c r="J43" s="339"/>
      <c r="K43" s="204">
        <f>K42*15%</f>
        <v>0</v>
      </c>
    </row>
    <row r="44" spans="2:11" ht="16.2" thickBot="1" x14ac:dyDescent="0.35">
      <c r="B44" s="337" t="s">
        <v>36</v>
      </c>
      <c r="C44" s="338"/>
      <c r="D44" s="338"/>
      <c r="E44" s="338"/>
      <c r="F44" s="338"/>
      <c r="G44" s="338"/>
      <c r="H44" s="338"/>
      <c r="I44" s="338"/>
      <c r="J44" s="339"/>
      <c r="K44" s="204">
        <f>K42+K43</f>
        <v>0</v>
      </c>
    </row>
    <row r="45" spans="2:11" ht="14.4" thickBot="1" x14ac:dyDescent="0.3">
      <c r="B45" s="113"/>
      <c r="C45" s="113"/>
      <c r="D45" s="113"/>
      <c r="E45" s="113"/>
      <c r="F45" s="113"/>
      <c r="G45" s="113"/>
      <c r="H45" s="113"/>
      <c r="I45" s="113"/>
      <c r="J45" s="39"/>
      <c r="K45" s="114"/>
    </row>
    <row r="46" spans="2:11" ht="14.4" thickBot="1" x14ac:dyDescent="0.3">
      <c r="C46" s="346" t="s">
        <v>37</v>
      </c>
      <c r="D46" s="340" t="s">
        <v>204</v>
      </c>
      <c r="E46" s="341"/>
      <c r="F46" s="341"/>
      <c r="G46" s="342"/>
      <c r="H46" s="19">
        <f>(O21+K32+K44)*12</f>
        <v>0</v>
      </c>
    </row>
    <row r="47" spans="2:11" ht="14.4" thickBot="1" x14ac:dyDescent="0.3">
      <c r="C47" s="347"/>
      <c r="D47" s="301" t="s">
        <v>205</v>
      </c>
      <c r="E47" s="302"/>
      <c r="F47" s="302"/>
      <c r="G47" s="343"/>
      <c r="H47" s="19">
        <f>(H46*D54)+H46</f>
        <v>0</v>
      </c>
    </row>
    <row r="48" spans="2:11" ht="14.4" thickBot="1" x14ac:dyDescent="0.3">
      <c r="C48" s="347"/>
      <c r="D48" s="301" t="s">
        <v>206</v>
      </c>
      <c r="E48" s="302"/>
      <c r="F48" s="302"/>
      <c r="G48" s="343"/>
      <c r="H48" s="19">
        <f>(H47*E54)+H47</f>
        <v>0</v>
      </c>
    </row>
    <row r="49" spans="2:8" ht="14.4" thickBot="1" x14ac:dyDescent="0.3">
      <c r="C49" s="348"/>
      <c r="D49" s="344" t="s">
        <v>227</v>
      </c>
      <c r="E49" s="303"/>
      <c r="F49" s="303"/>
      <c r="G49" s="345"/>
      <c r="H49" s="86">
        <f>SUM(H46:H48)</f>
        <v>0</v>
      </c>
    </row>
    <row r="51" spans="2:8" x14ac:dyDescent="0.25">
      <c r="B51" s="1"/>
      <c r="C51" s="330" t="s">
        <v>42</v>
      </c>
      <c r="D51" s="330"/>
      <c r="E51" s="330"/>
      <c r="F51" s="330"/>
    </row>
    <row r="52" spans="2:8" ht="14.4" thickBot="1" x14ac:dyDescent="0.3">
      <c r="B52" s="1"/>
      <c r="C52" s="1"/>
    </row>
    <row r="53" spans="2:8" ht="18.75" customHeight="1" thickBot="1" x14ac:dyDescent="0.3">
      <c r="C53" s="220" t="s">
        <v>39</v>
      </c>
      <c r="D53" s="221" t="s">
        <v>40</v>
      </c>
      <c r="E53" s="221" t="s">
        <v>41</v>
      </c>
      <c r="F53" s="222" t="s">
        <v>19</v>
      </c>
    </row>
    <row r="54" spans="2:8" ht="18" customHeight="1" thickBot="1" x14ac:dyDescent="0.3">
      <c r="C54" s="210" t="s">
        <v>304</v>
      </c>
      <c r="D54" s="3"/>
      <c r="E54" s="3"/>
      <c r="F54" s="30"/>
    </row>
    <row r="57" spans="2:8" x14ac:dyDescent="0.25">
      <c r="B57" s="20"/>
      <c r="C57" s="20"/>
      <c r="F57" s="20"/>
      <c r="G57" s="20"/>
    </row>
    <row r="58" spans="2:8" x14ac:dyDescent="0.25">
      <c r="B58" s="331" t="s">
        <v>44</v>
      </c>
      <c r="C58" s="331"/>
      <c r="F58" s="331" t="s">
        <v>45</v>
      </c>
      <c r="G58" s="331"/>
    </row>
    <row r="59" spans="2:8" x14ac:dyDescent="0.25">
      <c r="B59" s="23"/>
      <c r="C59" s="23"/>
      <c r="F59" s="23"/>
    </row>
    <row r="60" spans="2:8" x14ac:dyDescent="0.25">
      <c r="B60" s="23"/>
      <c r="C60" s="23"/>
      <c r="F60" s="23"/>
    </row>
    <row r="61" spans="2:8" x14ac:dyDescent="0.25">
      <c r="B61" s="24"/>
      <c r="C61" s="25"/>
      <c r="F61" s="24"/>
      <c r="G61" s="21"/>
    </row>
    <row r="62" spans="2:8" x14ac:dyDescent="0.25">
      <c r="B62" s="331" t="s">
        <v>46</v>
      </c>
      <c r="C62" s="331"/>
      <c r="F62" s="331" t="s">
        <v>47</v>
      </c>
      <c r="G62" s="331"/>
    </row>
    <row r="83" spans="7:7" x14ac:dyDescent="0.25">
      <c r="G83" s="4">
        <f>G82+H82+I82</f>
        <v>0</v>
      </c>
    </row>
  </sheetData>
  <protectedRanges>
    <protectedRange sqref="C7:C8" name="Range1_14_2_1_2_1_2_2_2_2_1_2_1_2_2_3_1"/>
  </protectedRanges>
  <mergeCells count="26">
    <mergeCell ref="B43:J43"/>
    <mergeCell ref="B44:J44"/>
    <mergeCell ref="B42:I42"/>
    <mergeCell ref="B19:N19"/>
    <mergeCell ref="B20:N20"/>
    <mergeCell ref="B31:J31"/>
    <mergeCell ref="B32:J32"/>
    <mergeCell ref="B30:J30"/>
    <mergeCell ref="B21:N21"/>
    <mergeCell ref="B62:C62"/>
    <mergeCell ref="F62:G62"/>
    <mergeCell ref="D46:G46"/>
    <mergeCell ref="C51:F51"/>
    <mergeCell ref="B58:C58"/>
    <mergeCell ref="F58:G58"/>
    <mergeCell ref="D47:G47"/>
    <mergeCell ref="D48:G48"/>
    <mergeCell ref="D49:G49"/>
    <mergeCell ref="C46:C49"/>
    <mergeCell ref="A2:A7"/>
    <mergeCell ref="C2:G2"/>
    <mergeCell ref="C3:G3"/>
    <mergeCell ref="C4:G4"/>
    <mergeCell ref="C6:G6"/>
    <mergeCell ref="C7:G7"/>
    <mergeCell ref="C5:G5"/>
  </mergeCells>
  <pageMargins left="0.25" right="0.25" top="0.75" bottom="0.75" header="0.3" footer="0.3"/>
  <pageSetup paperSize="8"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4"/>
  <sheetViews>
    <sheetView tabSelected="1" zoomScaleNormal="100" workbookViewId="0">
      <selection activeCell="J12" sqref="J12"/>
    </sheetView>
  </sheetViews>
  <sheetFormatPr defaultColWidth="8.88671875" defaultRowHeight="51.6" customHeight="1" x14ac:dyDescent="0.25"/>
  <cols>
    <col min="1" max="1" width="8.88671875" style="4"/>
    <col min="2" max="2" width="55" style="4" customWidth="1"/>
    <col min="3" max="3" width="35.109375" style="4" customWidth="1"/>
    <col min="4" max="4" width="32.6640625" style="4" customWidth="1"/>
    <col min="5" max="16384" width="8.88671875" style="4"/>
  </cols>
  <sheetData>
    <row r="1" spans="1:7" s="172" customFormat="1" ht="16.2" thickBot="1" x14ac:dyDescent="0.35">
      <c r="A1" s="293" t="s">
        <v>0</v>
      </c>
      <c r="B1" s="171" t="s">
        <v>1</v>
      </c>
      <c r="C1" s="296" t="s">
        <v>320</v>
      </c>
      <c r="D1" s="297"/>
      <c r="E1" s="297"/>
      <c r="F1" s="297"/>
      <c r="G1" s="298"/>
    </row>
    <row r="2" spans="1:7" s="172" customFormat="1" ht="16.2" thickBot="1" x14ac:dyDescent="0.35">
      <c r="A2" s="294"/>
      <c r="B2" s="173" t="s">
        <v>2</v>
      </c>
      <c r="C2" s="296" t="s">
        <v>3</v>
      </c>
      <c r="D2" s="297"/>
      <c r="E2" s="297"/>
      <c r="F2" s="297"/>
      <c r="G2" s="298"/>
    </row>
    <row r="3" spans="1:7" s="172" customFormat="1" ht="16.2" thickBot="1" x14ac:dyDescent="0.35">
      <c r="A3" s="294"/>
      <c r="B3" s="173" t="s">
        <v>6</v>
      </c>
      <c r="C3" s="296" t="s">
        <v>7</v>
      </c>
      <c r="D3" s="297"/>
      <c r="E3" s="297"/>
      <c r="F3" s="297"/>
      <c r="G3" s="298"/>
    </row>
    <row r="4" spans="1:7" s="172" customFormat="1" ht="16.2" thickBot="1" x14ac:dyDescent="0.35">
      <c r="A4" s="295"/>
      <c r="B4" s="174" t="s">
        <v>8</v>
      </c>
      <c r="C4" s="285"/>
      <c r="D4" s="286"/>
      <c r="E4" s="286"/>
      <c r="F4" s="286"/>
      <c r="G4" s="287"/>
    </row>
    <row r="5" spans="1:7" ht="32.4" customHeight="1" x14ac:dyDescent="0.25"/>
    <row r="6" spans="1:7" ht="18.600000000000001" thickBot="1" x14ac:dyDescent="0.4">
      <c r="B6" s="292" t="s">
        <v>197</v>
      </c>
      <c r="C6" s="292"/>
    </row>
    <row r="7" spans="1:7" s="175" customFormat="1" ht="18.600000000000001" customHeight="1" thickBot="1" x14ac:dyDescent="0.35">
      <c r="B7" s="176" t="s">
        <v>39</v>
      </c>
      <c r="C7" s="262" t="s">
        <v>348</v>
      </c>
      <c r="D7" s="177" t="s">
        <v>349</v>
      </c>
    </row>
    <row r="8" spans="1:7" ht="13.8" x14ac:dyDescent="0.25">
      <c r="B8" s="56" t="s">
        <v>308</v>
      </c>
      <c r="C8" s="257"/>
      <c r="D8" s="65"/>
    </row>
    <row r="9" spans="1:7" ht="13.8" x14ac:dyDescent="0.25">
      <c r="B9" s="153" t="s">
        <v>305</v>
      </c>
      <c r="C9" s="258"/>
      <c r="D9" s="65"/>
    </row>
    <row r="10" spans="1:7" ht="13.8" x14ac:dyDescent="0.25">
      <c r="B10" s="154" t="s">
        <v>306</v>
      </c>
      <c r="C10" s="259"/>
      <c r="D10" s="65"/>
    </row>
    <row r="11" spans="1:7" ht="14.4" thickBot="1" x14ac:dyDescent="0.3">
      <c r="B11" s="55" t="s">
        <v>307</v>
      </c>
      <c r="C11" s="260"/>
      <c r="D11" s="261"/>
    </row>
    <row r="12" spans="1:7" ht="13.8" x14ac:dyDescent="0.25">
      <c r="B12" s="299"/>
      <c r="C12" s="299"/>
    </row>
    <row r="13" spans="1:7" ht="18.600000000000001" thickBot="1" x14ac:dyDescent="0.4">
      <c r="B13" s="292" t="s">
        <v>198</v>
      </c>
      <c r="C13" s="292"/>
    </row>
    <row r="14" spans="1:7" ht="20.399999999999999" customHeight="1" thickBot="1" x14ac:dyDescent="0.35">
      <c r="B14" s="263" t="s">
        <v>39</v>
      </c>
      <c r="C14" s="264" t="s">
        <v>201</v>
      </c>
    </row>
    <row r="15" spans="1:7" ht="27.6" x14ac:dyDescent="0.25">
      <c r="B15" s="59" t="s">
        <v>199</v>
      </c>
      <c r="C15" s="65"/>
    </row>
    <row r="16" spans="1:7" ht="27.6" x14ac:dyDescent="0.25">
      <c r="B16" s="57" t="s">
        <v>200</v>
      </c>
      <c r="C16" s="67"/>
    </row>
    <row r="17" spans="2:4" ht="27.6" x14ac:dyDescent="0.25">
      <c r="B17" s="57" t="s">
        <v>207</v>
      </c>
      <c r="C17" s="67"/>
    </row>
    <row r="18" spans="2:4" ht="14.4" thickBot="1" x14ac:dyDescent="0.3">
      <c r="B18" s="58" t="s">
        <v>334</v>
      </c>
      <c r="C18" s="66"/>
    </row>
    <row r="19" spans="2:4" ht="13.8" x14ac:dyDescent="0.25">
      <c r="B19" s="73"/>
      <c r="C19" s="73"/>
    </row>
    <row r="20" spans="2:4" ht="18.600000000000001" thickBot="1" x14ac:dyDescent="0.4">
      <c r="B20" s="300" t="s">
        <v>208</v>
      </c>
      <c r="C20" s="300"/>
    </row>
    <row r="21" spans="2:4" ht="23.4" customHeight="1" thickBot="1" x14ac:dyDescent="0.3">
      <c r="B21" s="74" t="s">
        <v>209</v>
      </c>
      <c r="C21" s="75" t="s">
        <v>210</v>
      </c>
    </row>
    <row r="22" spans="2:4" ht="30" customHeight="1" thickBot="1" x14ac:dyDescent="0.3">
      <c r="B22" s="76" t="s">
        <v>211</v>
      </c>
      <c r="C22" s="77"/>
    </row>
    <row r="23" spans="2:4" ht="13.8" x14ac:dyDescent="0.25"/>
    <row r="24" spans="2:4" ht="13.8" x14ac:dyDescent="0.25"/>
    <row r="25" spans="2:4" ht="18.600000000000001" thickBot="1" x14ac:dyDescent="0.4">
      <c r="B25" s="291" t="s">
        <v>309</v>
      </c>
      <c r="C25" s="291"/>
    </row>
    <row r="26" spans="2:4" s="181" customFormat="1" ht="27.75" customHeight="1" thickBot="1" x14ac:dyDescent="0.35">
      <c r="B26" s="179" t="s">
        <v>212</v>
      </c>
      <c r="C26" s="180" t="s">
        <v>311</v>
      </c>
      <c r="D26" s="180" t="s">
        <v>312</v>
      </c>
    </row>
    <row r="27" spans="2:4" ht="16.2" thickBot="1" x14ac:dyDescent="0.3">
      <c r="B27" s="80" t="s">
        <v>213</v>
      </c>
      <c r="C27" s="81"/>
      <c r="D27" s="81"/>
    </row>
    <row r="28" spans="2:4" ht="16.2" thickBot="1" x14ac:dyDescent="0.3">
      <c r="B28" s="80" t="s">
        <v>214</v>
      </c>
      <c r="C28" s="81"/>
      <c r="D28" s="81"/>
    </row>
    <row r="29" spans="2:4" ht="16.2" thickBot="1" x14ac:dyDescent="0.3">
      <c r="B29" s="80" t="s">
        <v>215</v>
      </c>
      <c r="C29" s="81"/>
      <c r="D29" s="81"/>
    </row>
    <row r="30" spans="2:4" ht="16.2" thickBot="1" x14ac:dyDescent="0.3">
      <c r="B30" s="80" t="s">
        <v>216</v>
      </c>
      <c r="C30" s="81"/>
      <c r="D30" s="81"/>
    </row>
    <row r="31" spans="2:4" ht="16.2" thickBot="1" x14ac:dyDescent="0.3">
      <c r="B31" s="80" t="s">
        <v>217</v>
      </c>
      <c r="C31" s="81"/>
      <c r="D31" s="81"/>
    </row>
    <row r="32" spans="2:4" ht="16.2" thickBot="1" x14ac:dyDescent="0.3">
      <c r="B32" s="157" t="s">
        <v>218</v>
      </c>
      <c r="C32" s="158"/>
      <c r="D32" s="158"/>
    </row>
    <row r="33" spans="2:4" ht="16.2" thickBot="1" x14ac:dyDescent="0.3">
      <c r="B33" s="159" t="s">
        <v>219</v>
      </c>
      <c r="C33" s="160"/>
      <c r="D33" s="161"/>
    </row>
    <row r="34" spans="2:4" ht="15.6" x14ac:dyDescent="0.25">
      <c r="B34" s="155"/>
      <c r="C34" s="156"/>
      <c r="D34" s="156"/>
    </row>
    <row r="35" spans="2:4" ht="18.600000000000001" thickBot="1" x14ac:dyDescent="0.4">
      <c r="B35" s="291" t="s">
        <v>310</v>
      </c>
      <c r="C35" s="291"/>
    </row>
    <row r="36" spans="2:4" s="172" customFormat="1" ht="26.25" customHeight="1" thickBot="1" x14ac:dyDescent="0.35">
      <c r="B36" s="78" t="s">
        <v>212</v>
      </c>
      <c r="C36" s="79" t="s">
        <v>313</v>
      </c>
      <c r="D36" s="79" t="s">
        <v>314</v>
      </c>
    </row>
    <row r="37" spans="2:4" ht="16.2" thickBot="1" x14ac:dyDescent="0.3">
      <c r="B37" s="80" t="s">
        <v>213</v>
      </c>
      <c r="C37" s="81"/>
      <c r="D37" s="81"/>
    </row>
    <row r="38" spans="2:4" ht="16.2" thickBot="1" x14ac:dyDescent="0.3">
      <c r="B38" s="80" t="s">
        <v>214</v>
      </c>
      <c r="C38" s="81"/>
      <c r="D38" s="81"/>
    </row>
    <row r="39" spans="2:4" ht="16.2" thickBot="1" x14ac:dyDescent="0.3">
      <c r="B39" s="80" t="s">
        <v>215</v>
      </c>
      <c r="C39" s="81"/>
      <c r="D39" s="81"/>
    </row>
    <row r="40" spans="2:4" ht="16.2" thickBot="1" x14ac:dyDescent="0.3">
      <c r="B40" s="80" t="s">
        <v>216</v>
      </c>
      <c r="C40" s="81"/>
      <c r="D40" s="81"/>
    </row>
    <row r="41" spans="2:4" ht="16.2" thickBot="1" x14ac:dyDescent="0.3">
      <c r="B41" s="80" t="s">
        <v>217</v>
      </c>
      <c r="C41" s="81"/>
      <c r="D41" s="81"/>
    </row>
    <row r="42" spans="2:4" ht="16.2" thickBot="1" x14ac:dyDescent="0.3">
      <c r="B42" s="80" t="s">
        <v>218</v>
      </c>
      <c r="C42" s="81"/>
      <c r="D42" s="81"/>
    </row>
    <row r="43" spans="2:4" ht="16.2" thickBot="1" x14ac:dyDescent="0.3">
      <c r="B43" s="82" t="s">
        <v>219</v>
      </c>
      <c r="C43" s="83"/>
      <c r="D43" s="83"/>
    </row>
    <row r="44" spans="2:4" ht="15.6" x14ac:dyDescent="0.25">
      <c r="B44" s="155"/>
      <c r="C44" s="156"/>
      <c r="D44" s="156"/>
    </row>
    <row r="45" spans="2:4" ht="18.600000000000001" thickBot="1" x14ac:dyDescent="0.4">
      <c r="B45" s="291" t="s">
        <v>317</v>
      </c>
      <c r="C45" s="291"/>
    </row>
    <row r="46" spans="2:4" ht="16.2" thickBot="1" x14ac:dyDescent="0.3">
      <c r="B46" s="78" t="s">
        <v>212</v>
      </c>
      <c r="C46" s="79" t="s">
        <v>315</v>
      </c>
      <c r="D46" s="79" t="s">
        <v>316</v>
      </c>
    </row>
    <row r="47" spans="2:4" ht="16.2" thickBot="1" x14ac:dyDescent="0.3">
      <c r="B47" s="80" t="s">
        <v>213</v>
      </c>
      <c r="C47" s="81"/>
      <c r="D47" s="81"/>
    </row>
    <row r="48" spans="2:4" ht="16.2" thickBot="1" x14ac:dyDescent="0.3">
      <c r="B48" s="80" t="s">
        <v>214</v>
      </c>
      <c r="C48" s="81"/>
      <c r="D48" s="81"/>
    </row>
    <row r="49" spans="1:4" ht="16.2" thickBot="1" x14ac:dyDescent="0.3">
      <c r="B49" s="80" t="s">
        <v>215</v>
      </c>
      <c r="C49" s="81"/>
      <c r="D49" s="81"/>
    </row>
    <row r="50" spans="1:4" ht="16.2" thickBot="1" x14ac:dyDescent="0.3">
      <c r="B50" s="80" t="s">
        <v>216</v>
      </c>
      <c r="C50" s="81"/>
      <c r="D50" s="81"/>
    </row>
    <row r="51" spans="1:4" ht="16.2" thickBot="1" x14ac:dyDescent="0.3">
      <c r="B51" s="80" t="s">
        <v>217</v>
      </c>
      <c r="C51" s="81"/>
      <c r="D51" s="81"/>
    </row>
    <row r="52" spans="1:4" ht="16.2" thickBot="1" x14ac:dyDescent="0.3">
      <c r="B52" s="80" t="s">
        <v>218</v>
      </c>
      <c r="C52" s="81"/>
      <c r="D52" s="81"/>
    </row>
    <row r="53" spans="1:4" ht="16.2" thickBot="1" x14ac:dyDescent="0.3">
      <c r="B53" s="82" t="s">
        <v>219</v>
      </c>
      <c r="C53" s="83"/>
      <c r="D53" s="83"/>
    </row>
    <row r="54" spans="1:4" ht="13.8" x14ac:dyDescent="0.25"/>
    <row r="55" spans="1:4" ht="18.600000000000001" customHeight="1" x14ac:dyDescent="0.3">
      <c r="B55" s="172"/>
      <c r="C55" s="172"/>
      <c r="D55" s="172"/>
    </row>
    <row r="56" spans="1:4" ht="18.600000000000001" customHeight="1" x14ac:dyDescent="0.3">
      <c r="B56" s="182"/>
      <c r="C56" s="172"/>
      <c r="D56" s="172"/>
    </row>
    <row r="57" spans="1:4" ht="18.600000000000001" customHeight="1" x14ac:dyDescent="0.3">
      <c r="B57" s="183" t="s">
        <v>44</v>
      </c>
      <c r="C57" s="172"/>
      <c r="D57" s="184" t="s">
        <v>45</v>
      </c>
    </row>
    <row r="58" spans="1:4" ht="18.600000000000001" customHeight="1" x14ac:dyDescent="0.3">
      <c r="A58" s="89"/>
      <c r="B58" s="185"/>
      <c r="C58" s="172"/>
      <c r="D58" s="172"/>
    </row>
    <row r="59" spans="1:4" ht="18.600000000000001" customHeight="1" x14ac:dyDescent="0.3">
      <c r="A59" s="89"/>
      <c r="B59" s="185"/>
      <c r="C59" s="172"/>
      <c r="D59" s="172"/>
    </row>
    <row r="60" spans="1:4" ht="18.600000000000001" customHeight="1" x14ac:dyDescent="0.3">
      <c r="A60" s="145"/>
      <c r="B60" s="186"/>
      <c r="C60" s="172"/>
      <c r="D60" s="172"/>
    </row>
    <row r="61" spans="1:4" ht="18.600000000000001" customHeight="1" x14ac:dyDescent="0.3">
      <c r="A61" s="145"/>
      <c r="B61" s="184" t="s">
        <v>46</v>
      </c>
      <c r="C61" s="172"/>
      <c r="D61" s="184" t="s">
        <v>47</v>
      </c>
    </row>
    <row r="62" spans="1:4" ht="18.600000000000001" customHeight="1" x14ac:dyDescent="0.25">
      <c r="A62" s="145"/>
    </row>
    <row r="63" spans="1:4" ht="18.600000000000001" customHeight="1" x14ac:dyDescent="0.25">
      <c r="A63" s="145"/>
    </row>
    <row r="64" spans="1:4" ht="18.600000000000001" customHeight="1" x14ac:dyDescent="0.25"/>
  </sheetData>
  <protectedRanges>
    <protectedRange sqref="C4" name="Range1_14_2_1_2_1_2_2_2_2_1_2_1_2_2_3_1"/>
  </protectedRanges>
  <mergeCells count="12">
    <mergeCell ref="B45:C45"/>
    <mergeCell ref="B6:C6"/>
    <mergeCell ref="A1:A4"/>
    <mergeCell ref="C1:G1"/>
    <mergeCell ref="C2:G2"/>
    <mergeCell ref="C3:G3"/>
    <mergeCell ref="C4:G4"/>
    <mergeCell ref="B12:C12"/>
    <mergeCell ref="B13:C13"/>
    <mergeCell ref="B20:C20"/>
    <mergeCell ref="B25:C25"/>
    <mergeCell ref="B35:C35"/>
  </mergeCells>
  <pageMargins left="0.7" right="0.7" top="0.75" bottom="0.75" header="0.3" footer="0.3"/>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topLeftCell="A7" workbookViewId="0">
      <selection activeCell="P2" sqref="A2:P38"/>
    </sheetView>
  </sheetViews>
  <sheetFormatPr defaultColWidth="9.109375" defaultRowHeight="13.8" x14ac:dyDescent="0.25"/>
  <cols>
    <col min="1" max="1" width="6.109375" style="4" customWidth="1"/>
    <col min="2" max="2" width="25.88671875" style="4" customWidth="1"/>
    <col min="3" max="3" width="32.5546875" style="4" bestFit="1" customWidth="1"/>
    <col min="4" max="4" width="16" style="4" customWidth="1"/>
    <col min="5" max="6" width="15.109375" style="4" customWidth="1"/>
    <col min="7" max="7" width="44.5546875" style="4" customWidth="1"/>
    <col min="8" max="8" width="15.5546875" style="4" customWidth="1"/>
    <col min="9" max="9" width="18.6640625" style="4" customWidth="1"/>
    <col min="10" max="10" width="13.33203125" style="4" customWidth="1"/>
    <col min="11" max="11" width="18" style="4" customWidth="1"/>
    <col min="12" max="12" width="18.6640625" style="4" customWidth="1"/>
    <col min="13" max="13" width="15" style="4" customWidth="1"/>
    <col min="14" max="14" width="16.88671875" style="4" customWidth="1"/>
    <col min="15" max="15" width="19" style="4" customWidth="1"/>
    <col min="16" max="16" width="22.5546875" style="4" customWidth="1"/>
    <col min="17" max="17" width="24.44140625" style="4" customWidth="1"/>
    <col min="18" max="18" width="21.5546875" style="4" customWidth="1"/>
    <col min="19" max="16384" width="9.109375" style="4"/>
  </cols>
  <sheetData>
    <row r="1" spans="1:16" ht="14.4" thickBot="1" x14ac:dyDescent="0.3"/>
    <row r="2" spans="1:16" ht="14.4" thickBot="1" x14ac:dyDescent="0.3">
      <c r="A2" s="318" t="s">
        <v>0</v>
      </c>
      <c r="B2" s="16" t="s">
        <v>1</v>
      </c>
      <c r="C2" s="321" t="s">
        <v>320</v>
      </c>
      <c r="D2" s="322"/>
      <c r="E2" s="322"/>
      <c r="F2" s="322"/>
      <c r="G2" s="323"/>
    </row>
    <row r="3" spans="1:16" ht="14.4" thickBot="1" x14ac:dyDescent="0.3">
      <c r="A3" s="319"/>
      <c r="B3" s="17" t="s">
        <v>2</v>
      </c>
      <c r="C3" s="321" t="s">
        <v>3</v>
      </c>
      <c r="D3" s="322"/>
      <c r="E3" s="322"/>
      <c r="F3" s="322"/>
      <c r="G3" s="323"/>
    </row>
    <row r="4" spans="1:16" ht="14.4" thickBot="1" x14ac:dyDescent="0.3">
      <c r="A4" s="319"/>
      <c r="B4" s="17" t="s">
        <v>4</v>
      </c>
      <c r="C4" s="324" t="s">
        <v>9</v>
      </c>
      <c r="D4" s="325"/>
      <c r="E4" s="325"/>
      <c r="F4" s="325"/>
      <c r="G4" s="326"/>
    </row>
    <row r="5" spans="1:16" ht="14.4" thickBot="1" x14ac:dyDescent="0.3">
      <c r="A5" s="319"/>
      <c r="B5" s="17" t="s">
        <v>284</v>
      </c>
      <c r="C5" s="324" t="s">
        <v>285</v>
      </c>
      <c r="D5" s="325"/>
      <c r="E5" s="325"/>
      <c r="F5" s="325"/>
      <c r="G5" s="326"/>
    </row>
    <row r="6" spans="1:16" ht="14.4" thickBot="1" x14ac:dyDescent="0.3">
      <c r="A6" s="319"/>
      <c r="B6" s="17" t="s">
        <v>6</v>
      </c>
      <c r="C6" s="321" t="s">
        <v>7</v>
      </c>
      <c r="D6" s="322"/>
      <c r="E6" s="322"/>
      <c r="F6" s="322"/>
      <c r="G6" s="323"/>
    </row>
    <row r="7" spans="1:16" ht="14.4" thickBot="1" x14ac:dyDescent="0.3">
      <c r="A7" s="320"/>
      <c r="B7" s="18" t="s">
        <v>8</v>
      </c>
      <c r="C7" s="327"/>
      <c r="D7" s="328"/>
      <c r="E7" s="328"/>
      <c r="F7" s="328"/>
      <c r="G7" s="329"/>
    </row>
    <row r="8" spans="1:16" x14ac:dyDescent="0.25">
      <c r="A8" s="116"/>
      <c r="B8" s="117"/>
      <c r="C8" s="242"/>
      <c r="D8" s="242"/>
      <c r="E8" s="242"/>
      <c r="F8" s="242"/>
      <c r="G8" s="242"/>
    </row>
    <row r="9" spans="1:16" ht="18.600000000000001" thickBot="1" x14ac:dyDescent="0.4">
      <c r="B9" s="202" t="s">
        <v>287</v>
      </c>
    </row>
    <row r="10" spans="1:16" s="191" customFormat="1" ht="29.25" customHeight="1" x14ac:dyDescent="0.3">
      <c r="B10" s="192" t="s">
        <v>10</v>
      </c>
      <c r="C10" s="193" t="s">
        <v>11</v>
      </c>
      <c r="D10" s="193" t="s">
        <v>332</v>
      </c>
      <c r="E10" s="193" t="s">
        <v>13</v>
      </c>
      <c r="F10" s="193" t="s">
        <v>14</v>
      </c>
      <c r="G10" s="193" t="s">
        <v>220</v>
      </c>
      <c r="H10" s="193" t="s">
        <v>294</v>
      </c>
      <c r="I10" s="193" t="s">
        <v>203</v>
      </c>
      <c r="J10" s="193" t="s">
        <v>15</v>
      </c>
      <c r="K10" s="193" t="s">
        <v>34</v>
      </c>
      <c r="L10" s="193" t="s">
        <v>16</v>
      </c>
      <c r="M10" s="193" t="s">
        <v>17</v>
      </c>
      <c r="N10" s="193" t="s">
        <v>18</v>
      </c>
      <c r="O10" s="193" t="s">
        <v>190</v>
      </c>
      <c r="P10" s="194" t="s">
        <v>19</v>
      </c>
    </row>
    <row r="11" spans="1:16" x14ac:dyDescent="0.25">
      <c r="B11" s="31" t="s">
        <v>20</v>
      </c>
      <c r="C11" s="2" t="s">
        <v>25</v>
      </c>
      <c r="D11" s="2" t="s">
        <v>30</v>
      </c>
      <c r="E11" s="5">
        <v>1200</v>
      </c>
      <c r="F11" s="8">
        <v>1</v>
      </c>
      <c r="G11" s="29" t="s">
        <v>221</v>
      </c>
      <c r="H11" s="127">
        <v>2</v>
      </c>
      <c r="I11" s="6"/>
      <c r="J11" s="2">
        <v>168</v>
      </c>
      <c r="K11" s="7">
        <f>(H11*I11*J11)</f>
        <v>0</v>
      </c>
      <c r="L11" s="6"/>
      <c r="M11" s="6"/>
      <c r="N11" s="6"/>
      <c r="O11" s="7">
        <f>K11+L11+M11+N11</f>
        <v>0</v>
      </c>
      <c r="P11" s="196"/>
    </row>
    <row r="12" spans="1:16" x14ac:dyDescent="0.25">
      <c r="B12" s="31" t="s">
        <v>21</v>
      </c>
      <c r="C12" s="2" t="s">
        <v>26</v>
      </c>
      <c r="D12" s="2" t="s">
        <v>30</v>
      </c>
      <c r="E12" s="5">
        <v>3100</v>
      </c>
      <c r="F12" s="8">
        <v>2</v>
      </c>
      <c r="G12" s="29" t="s">
        <v>221</v>
      </c>
      <c r="H12" s="127">
        <v>2</v>
      </c>
      <c r="I12" s="6"/>
      <c r="J12" s="2">
        <v>168</v>
      </c>
      <c r="K12" s="7">
        <f>(H12*I12*J12)</f>
        <v>0</v>
      </c>
      <c r="L12" s="6"/>
      <c r="M12" s="6"/>
      <c r="N12" s="6"/>
      <c r="O12" s="7">
        <f>K12+L12+M12+N12</f>
        <v>0</v>
      </c>
      <c r="P12" s="196"/>
    </row>
    <row r="13" spans="1:16" x14ac:dyDescent="0.25">
      <c r="B13" s="31" t="s">
        <v>22</v>
      </c>
      <c r="C13" s="2" t="s">
        <v>27</v>
      </c>
      <c r="D13" s="2" t="s">
        <v>30</v>
      </c>
      <c r="E13" s="5">
        <v>6825</v>
      </c>
      <c r="F13" s="8">
        <v>6</v>
      </c>
      <c r="G13" s="29" t="s">
        <v>222</v>
      </c>
      <c r="H13" s="127">
        <v>3</v>
      </c>
      <c r="I13" s="6"/>
      <c r="J13" s="2">
        <v>168</v>
      </c>
      <c r="K13" s="7">
        <f>(H13*I13*J13)</f>
        <v>0</v>
      </c>
      <c r="L13" s="6"/>
      <c r="M13" s="6"/>
      <c r="N13" s="6"/>
      <c r="O13" s="7">
        <f>K13+L13+M13+N13</f>
        <v>0</v>
      </c>
      <c r="P13" s="196"/>
    </row>
    <row r="14" spans="1:16" x14ac:dyDescent="0.25">
      <c r="B14" s="31" t="s">
        <v>23</v>
      </c>
      <c r="C14" s="2" t="s">
        <v>28</v>
      </c>
      <c r="D14" s="2" t="s">
        <v>30</v>
      </c>
      <c r="E14" s="5">
        <v>1384.25</v>
      </c>
      <c r="F14" s="8">
        <v>1</v>
      </c>
      <c r="G14" s="29" t="s">
        <v>221</v>
      </c>
      <c r="H14" s="127">
        <v>2</v>
      </c>
      <c r="I14" s="6"/>
      <c r="J14" s="2">
        <v>168</v>
      </c>
      <c r="K14" s="7">
        <f>(H14*I14*J14)</f>
        <v>0</v>
      </c>
      <c r="L14" s="6"/>
      <c r="M14" s="6"/>
      <c r="N14" s="6"/>
      <c r="O14" s="7">
        <f>K14+L14+M14+N14</f>
        <v>0</v>
      </c>
      <c r="P14" s="196"/>
    </row>
    <row r="15" spans="1:16" ht="35.25" customHeight="1" thickBot="1" x14ac:dyDescent="0.3">
      <c r="B15" s="88" t="s">
        <v>24</v>
      </c>
      <c r="C15" s="214" t="s">
        <v>271</v>
      </c>
      <c r="D15" s="9" t="s">
        <v>32</v>
      </c>
      <c r="E15" s="47">
        <v>18910</v>
      </c>
      <c r="F15" s="239">
        <v>1</v>
      </c>
      <c r="G15" s="132" t="s">
        <v>223</v>
      </c>
      <c r="H15" s="128">
        <v>1</v>
      </c>
      <c r="I15" s="235"/>
      <c r="J15" s="9">
        <v>168</v>
      </c>
      <c r="K15" s="107">
        <f>(H15*I15*J15)</f>
        <v>0</v>
      </c>
      <c r="L15" s="235"/>
      <c r="M15" s="235"/>
      <c r="N15" s="235"/>
      <c r="O15" s="107">
        <f>K15+L15+M15+N15</f>
        <v>0</v>
      </c>
      <c r="P15" s="196"/>
    </row>
    <row r="16" spans="1:16" ht="16.2" thickBot="1" x14ac:dyDescent="0.35">
      <c r="B16" s="309" t="s">
        <v>33</v>
      </c>
      <c r="C16" s="310"/>
      <c r="D16" s="310"/>
      <c r="E16" s="310"/>
      <c r="F16" s="310"/>
      <c r="G16" s="310"/>
      <c r="H16" s="310"/>
      <c r="I16" s="310"/>
      <c r="J16" s="310"/>
      <c r="K16" s="310"/>
      <c r="L16" s="310"/>
      <c r="M16" s="310"/>
      <c r="N16" s="311"/>
      <c r="O16" s="240">
        <f>SUM(O11:O15)</f>
        <v>0</v>
      </c>
    </row>
    <row r="17" spans="2:15" ht="16.2" thickBot="1" x14ac:dyDescent="0.35">
      <c r="B17" s="312" t="s">
        <v>35</v>
      </c>
      <c r="C17" s="313"/>
      <c r="D17" s="313"/>
      <c r="E17" s="313"/>
      <c r="F17" s="313"/>
      <c r="G17" s="313"/>
      <c r="H17" s="313"/>
      <c r="I17" s="313"/>
      <c r="J17" s="313"/>
      <c r="K17" s="313"/>
      <c r="L17" s="313"/>
      <c r="M17" s="313"/>
      <c r="N17" s="314"/>
      <c r="O17" s="217">
        <f>O16*15%</f>
        <v>0</v>
      </c>
    </row>
    <row r="18" spans="2:15" ht="16.2" thickBot="1" x14ac:dyDescent="0.35">
      <c r="B18" s="315" t="s">
        <v>36</v>
      </c>
      <c r="C18" s="316"/>
      <c r="D18" s="316"/>
      <c r="E18" s="316"/>
      <c r="F18" s="316"/>
      <c r="G18" s="316"/>
      <c r="H18" s="316"/>
      <c r="I18" s="316"/>
      <c r="J18" s="316"/>
      <c r="K18" s="316"/>
      <c r="L18" s="316"/>
      <c r="M18" s="316"/>
      <c r="N18" s="317"/>
      <c r="O18" s="204">
        <f>O16+O17</f>
        <v>0</v>
      </c>
    </row>
    <row r="19" spans="2:15" ht="14.4" thickBot="1" x14ac:dyDescent="0.3"/>
    <row r="20" spans="2:15" ht="14.4" thickBot="1" x14ac:dyDescent="0.3">
      <c r="C20" s="304" t="s">
        <v>37</v>
      </c>
      <c r="D20" s="307" t="s">
        <v>204</v>
      </c>
      <c r="E20" s="308"/>
      <c r="F20" s="308"/>
      <c r="G20" s="308"/>
      <c r="H20" s="71">
        <f>O18*12</f>
        <v>0</v>
      </c>
    </row>
    <row r="21" spans="2:15" ht="14.4" thickBot="1" x14ac:dyDescent="0.3">
      <c r="C21" s="305"/>
      <c r="D21" s="301" t="s">
        <v>205</v>
      </c>
      <c r="E21" s="302"/>
      <c r="F21" s="302"/>
      <c r="G21" s="302"/>
      <c r="H21" s="71">
        <f>(H20*D28)+H20</f>
        <v>0</v>
      </c>
    </row>
    <row r="22" spans="2:15" ht="14.4" thickBot="1" x14ac:dyDescent="0.3">
      <c r="C22" s="305"/>
      <c r="D22" s="301" t="s">
        <v>206</v>
      </c>
      <c r="E22" s="302"/>
      <c r="F22" s="302"/>
      <c r="G22" s="302"/>
      <c r="H22" s="71">
        <f>(H21*E28)+H21</f>
        <v>0</v>
      </c>
    </row>
    <row r="23" spans="2:15" ht="14.4" thickBot="1" x14ac:dyDescent="0.3">
      <c r="C23" s="306"/>
      <c r="D23" s="303" t="s">
        <v>227</v>
      </c>
      <c r="E23" s="303"/>
      <c r="F23" s="303"/>
      <c r="G23" s="303"/>
      <c r="H23" s="72">
        <f>SUM(H20:H22)</f>
        <v>0</v>
      </c>
    </row>
    <row r="24" spans="2:15" x14ac:dyDescent="0.25">
      <c r="C24" s="69"/>
      <c r="D24" s="70"/>
      <c r="E24" s="70"/>
      <c r="F24" s="70"/>
      <c r="G24" s="70"/>
    </row>
    <row r="25" spans="2:15" x14ac:dyDescent="0.25">
      <c r="H25" s="68"/>
    </row>
    <row r="26" spans="2:15" ht="14.4" thickBot="1" x14ac:dyDescent="0.3">
      <c r="B26" s="1"/>
      <c r="C26" s="330" t="s">
        <v>42</v>
      </c>
      <c r="D26" s="330"/>
      <c r="E26" s="330"/>
      <c r="F26" s="330"/>
    </row>
    <row r="27" spans="2:15" ht="18.75" customHeight="1" thickBot="1" x14ac:dyDescent="0.35">
      <c r="C27" s="243" t="s">
        <v>39</v>
      </c>
      <c r="D27" s="244" t="s">
        <v>40</v>
      </c>
      <c r="E27" s="244" t="s">
        <v>41</v>
      </c>
      <c r="F27" s="245" t="s">
        <v>19</v>
      </c>
    </row>
    <row r="28" spans="2:15" ht="18" customHeight="1" thickBot="1" x14ac:dyDescent="0.3">
      <c r="C28" s="15" t="s">
        <v>304</v>
      </c>
      <c r="D28" s="90"/>
      <c r="E28" s="90"/>
      <c r="F28" s="30"/>
    </row>
    <row r="32" spans="2:15" x14ac:dyDescent="0.25">
      <c r="B32" s="20"/>
      <c r="C32" s="20"/>
      <c r="F32" s="20"/>
      <c r="G32" s="20"/>
    </row>
    <row r="33" spans="2:7" x14ac:dyDescent="0.25">
      <c r="B33" s="331" t="s">
        <v>44</v>
      </c>
      <c r="C33" s="331"/>
      <c r="F33" s="331" t="s">
        <v>45</v>
      </c>
      <c r="G33" s="331"/>
    </row>
    <row r="34" spans="2:7" x14ac:dyDescent="0.25">
      <c r="B34" s="23"/>
      <c r="C34" s="23"/>
      <c r="F34" s="23"/>
    </row>
    <row r="35" spans="2:7" x14ac:dyDescent="0.25">
      <c r="B35" s="23"/>
      <c r="C35" s="23"/>
      <c r="F35" s="23"/>
    </row>
    <row r="36" spans="2:7" x14ac:dyDescent="0.25">
      <c r="B36" s="24"/>
      <c r="C36" s="25"/>
      <c r="F36" s="24"/>
      <c r="G36" s="21"/>
    </row>
    <row r="37" spans="2:7" x14ac:dyDescent="0.25">
      <c r="B37" s="331" t="s">
        <v>46</v>
      </c>
      <c r="C37" s="331"/>
      <c r="F37" s="331" t="s">
        <v>47</v>
      </c>
      <c r="G37" s="331"/>
    </row>
  </sheetData>
  <protectedRanges>
    <protectedRange sqref="C7:C8" name="Range1_14_2_1_2_1_2_2_2_2_1_2_1_2_2_3_1"/>
  </protectedRanges>
  <mergeCells count="20">
    <mergeCell ref="C26:F26"/>
    <mergeCell ref="B33:C33"/>
    <mergeCell ref="F33:G33"/>
    <mergeCell ref="B37:C37"/>
    <mergeCell ref="F37:G37"/>
    <mergeCell ref="B16:N16"/>
    <mergeCell ref="B17:N17"/>
    <mergeCell ref="B18:N18"/>
    <mergeCell ref="A2:A7"/>
    <mergeCell ref="C2:G2"/>
    <mergeCell ref="C3:G3"/>
    <mergeCell ref="C4:G4"/>
    <mergeCell ref="C6:G6"/>
    <mergeCell ref="C7:G7"/>
    <mergeCell ref="C5:G5"/>
    <mergeCell ref="D21:G21"/>
    <mergeCell ref="D22:G22"/>
    <mergeCell ref="D23:G23"/>
    <mergeCell ref="C20:C23"/>
    <mergeCell ref="D20:G20"/>
  </mergeCells>
  <pageMargins left="0.25" right="0.25" top="0.75" bottom="0.75" header="0.3" footer="0.3"/>
  <pageSetup paperSize="8"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topLeftCell="A25" zoomScaleNormal="100" workbookViewId="0">
      <selection activeCell="P2" sqref="A2:P53"/>
    </sheetView>
  </sheetViews>
  <sheetFormatPr defaultColWidth="9.109375" defaultRowHeight="13.8" x14ac:dyDescent="0.25"/>
  <cols>
    <col min="1" max="1" width="9.109375" style="4"/>
    <col min="2" max="2" width="24.5546875" style="4" customWidth="1"/>
    <col min="3" max="3" width="32.5546875" style="4" bestFit="1" customWidth="1"/>
    <col min="4" max="4" width="16" style="4" customWidth="1"/>
    <col min="5" max="5" width="15.109375" style="4" customWidth="1"/>
    <col min="6" max="6" width="20.33203125" style="4" customWidth="1"/>
    <col min="7" max="7" width="34.6640625" style="4" customWidth="1"/>
    <col min="8" max="8" width="18" style="4" customWidth="1"/>
    <col min="9" max="9" width="18.5546875" style="4" customWidth="1"/>
    <col min="10" max="10" width="14.88671875" style="4" customWidth="1"/>
    <col min="11" max="11" width="20.44140625" style="4" customWidth="1"/>
    <col min="12" max="12" width="20.6640625" style="4" customWidth="1"/>
    <col min="13" max="13" width="18.44140625" style="4" customWidth="1"/>
    <col min="14" max="14" width="22.33203125" style="4" customWidth="1"/>
    <col min="15" max="15" width="23.44140625" style="4" customWidth="1"/>
    <col min="16" max="16" width="27.6640625" style="4" customWidth="1"/>
    <col min="17" max="17" width="21.88671875" style="4" customWidth="1"/>
    <col min="18" max="18" width="20.44140625" style="4" customWidth="1"/>
    <col min="19" max="19" width="22" style="4" customWidth="1"/>
    <col min="20" max="16384" width="9.109375" style="4"/>
  </cols>
  <sheetData>
    <row r="1" spans="1:16" ht="14.4" thickBot="1" x14ac:dyDescent="0.3"/>
    <row r="2" spans="1:16" ht="30" customHeight="1" thickBot="1" x14ac:dyDescent="0.3">
      <c r="A2" s="318" t="s">
        <v>0</v>
      </c>
      <c r="B2" s="16" t="s">
        <v>1</v>
      </c>
      <c r="C2" s="321" t="s">
        <v>320</v>
      </c>
      <c r="D2" s="322"/>
      <c r="E2" s="322"/>
      <c r="F2" s="322"/>
      <c r="G2" s="323"/>
    </row>
    <row r="3" spans="1:16" ht="30" customHeight="1" thickBot="1" x14ac:dyDescent="0.3">
      <c r="A3" s="319"/>
      <c r="B3" s="17" t="s">
        <v>2</v>
      </c>
      <c r="C3" s="321" t="s">
        <v>3</v>
      </c>
      <c r="D3" s="322"/>
      <c r="E3" s="322"/>
      <c r="F3" s="322"/>
      <c r="G3" s="323"/>
    </row>
    <row r="4" spans="1:16" ht="30" customHeight="1" thickBot="1" x14ac:dyDescent="0.3">
      <c r="A4" s="319"/>
      <c r="B4" s="17" t="s">
        <v>4</v>
      </c>
      <c r="C4" s="324" t="s">
        <v>48</v>
      </c>
      <c r="D4" s="325"/>
      <c r="E4" s="325"/>
      <c r="F4" s="325"/>
      <c r="G4" s="326"/>
    </row>
    <row r="5" spans="1:16" ht="30" customHeight="1" thickBot="1" x14ac:dyDescent="0.3">
      <c r="A5" s="319"/>
      <c r="B5" s="17" t="s">
        <v>284</v>
      </c>
      <c r="C5" s="324" t="s">
        <v>295</v>
      </c>
      <c r="D5" s="325"/>
      <c r="E5" s="325"/>
      <c r="F5" s="325"/>
      <c r="G5" s="326"/>
    </row>
    <row r="6" spans="1:16" ht="30" customHeight="1" thickBot="1" x14ac:dyDescent="0.3">
      <c r="A6" s="319"/>
      <c r="B6" s="17" t="s">
        <v>6</v>
      </c>
      <c r="C6" s="321" t="s">
        <v>7</v>
      </c>
      <c r="D6" s="322"/>
      <c r="E6" s="322"/>
      <c r="F6" s="322"/>
      <c r="G6" s="323"/>
    </row>
    <row r="7" spans="1:16" ht="34.5" customHeight="1" thickBot="1" x14ac:dyDescent="0.3">
      <c r="A7" s="320"/>
      <c r="B7" s="18" t="s">
        <v>8</v>
      </c>
      <c r="C7" s="327"/>
      <c r="D7" s="328"/>
      <c r="E7" s="328"/>
      <c r="F7" s="328"/>
      <c r="G7" s="329"/>
    </row>
    <row r="9" spans="1:16" ht="18.600000000000001" thickBot="1" x14ac:dyDescent="0.4">
      <c r="B9" s="202" t="s">
        <v>287</v>
      </c>
    </row>
    <row r="10" spans="1:16" s="191" customFormat="1" ht="31.2" x14ac:dyDescent="0.3">
      <c r="B10" s="192" t="s">
        <v>10</v>
      </c>
      <c r="C10" s="193" t="s">
        <v>11</v>
      </c>
      <c r="D10" s="193" t="s">
        <v>332</v>
      </c>
      <c r="E10" s="193" t="s">
        <v>13</v>
      </c>
      <c r="F10" s="193" t="s">
        <v>14</v>
      </c>
      <c r="G10" s="193" t="s">
        <v>220</v>
      </c>
      <c r="H10" s="193" t="s">
        <v>294</v>
      </c>
      <c r="I10" s="193" t="s">
        <v>203</v>
      </c>
      <c r="J10" s="193" t="s">
        <v>15</v>
      </c>
      <c r="K10" s="193" t="s">
        <v>34</v>
      </c>
      <c r="L10" s="193" t="s">
        <v>16</v>
      </c>
      <c r="M10" s="193" t="s">
        <v>17</v>
      </c>
      <c r="N10" s="193" t="s">
        <v>18</v>
      </c>
      <c r="O10" s="193" t="s">
        <v>190</v>
      </c>
      <c r="P10" s="194" t="s">
        <v>19</v>
      </c>
    </row>
    <row r="11" spans="1:16" x14ac:dyDescent="0.25">
      <c r="B11" s="31" t="s">
        <v>49</v>
      </c>
      <c r="C11" s="2" t="s">
        <v>50</v>
      </c>
      <c r="D11" s="2" t="s">
        <v>30</v>
      </c>
      <c r="E11" s="28">
        <v>3375</v>
      </c>
      <c r="F11" s="29">
        <v>3</v>
      </c>
      <c r="G11" s="84" t="s">
        <v>224</v>
      </c>
      <c r="H11" s="127">
        <v>2</v>
      </c>
      <c r="I11" s="97"/>
      <c r="J11" s="2">
        <v>168</v>
      </c>
      <c r="K11" s="7">
        <f>(H11*I11*J11)</f>
        <v>0</v>
      </c>
      <c r="L11" s="6"/>
      <c r="M11" s="6"/>
      <c r="N11" s="6"/>
      <c r="O11" s="7">
        <f>K11+L11+M11+N11</f>
        <v>0</v>
      </c>
      <c r="P11" s="196"/>
    </row>
    <row r="12" spans="1:16" x14ac:dyDescent="0.25">
      <c r="B12" s="31" t="s">
        <v>51</v>
      </c>
      <c r="C12" s="2" t="s">
        <v>52</v>
      </c>
      <c r="D12" s="2" t="s">
        <v>30</v>
      </c>
      <c r="E12" s="28">
        <v>3175</v>
      </c>
      <c r="F12" s="29">
        <v>2</v>
      </c>
      <c r="G12" s="84" t="s">
        <v>221</v>
      </c>
      <c r="H12" s="127">
        <v>2</v>
      </c>
      <c r="I12" s="97"/>
      <c r="J12" s="2">
        <v>168</v>
      </c>
      <c r="K12" s="7">
        <f t="shared" ref="K12:K23" si="0">(H12*I12*J12)</f>
        <v>0</v>
      </c>
      <c r="L12" s="6"/>
      <c r="M12" s="6"/>
      <c r="N12" s="6"/>
      <c r="O12" s="7">
        <f t="shared" ref="O12:O23" si="1">K12+L12+M12+N12</f>
        <v>0</v>
      </c>
      <c r="P12" s="196"/>
    </row>
    <row r="13" spans="1:16" x14ac:dyDescent="0.25">
      <c r="B13" s="31" t="s">
        <v>53</v>
      </c>
      <c r="C13" s="2" t="s">
        <v>54</v>
      </c>
      <c r="D13" s="2" t="s">
        <v>30</v>
      </c>
      <c r="E13" s="28">
        <v>4305</v>
      </c>
      <c r="F13" s="29">
        <v>2</v>
      </c>
      <c r="G13" s="84" t="s">
        <v>221</v>
      </c>
      <c r="H13" s="127">
        <v>3</v>
      </c>
      <c r="I13" s="97"/>
      <c r="J13" s="2">
        <v>168</v>
      </c>
      <c r="K13" s="7">
        <f t="shared" si="0"/>
        <v>0</v>
      </c>
      <c r="L13" s="6"/>
      <c r="M13" s="6"/>
      <c r="N13" s="6"/>
      <c r="O13" s="7">
        <f t="shared" si="1"/>
        <v>0</v>
      </c>
      <c r="P13" s="196"/>
    </row>
    <row r="14" spans="1:16" ht="27.6" x14ac:dyDescent="0.25">
      <c r="B14" s="31" t="s">
        <v>55</v>
      </c>
      <c r="C14" s="2" t="s">
        <v>56</v>
      </c>
      <c r="D14" s="2" t="s">
        <v>57</v>
      </c>
      <c r="E14" s="28">
        <v>1576</v>
      </c>
      <c r="F14" s="29">
        <v>1</v>
      </c>
      <c r="G14" s="84" t="s">
        <v>225</v>
      </c>
      <c r="H14" s="127">
        <v>1</v>
      </c>
      <c r="I14" s="97"/>
      <c r="J14" s="2">
        <v>168</v>
      </c>
      <c r="K14" s="7">
        <f t="shared" si="0"/>
        <v>0</v>
      </c>
      <c r="L14" s="6"/>
      <c r="M14" s="6"/>
      <c r="N14" s="6"/>
      <c r="O14" s="7">
        <f t="shared" si="1"/>
        <v>0</v>
      </c>
      <c r="P14" s="196"/>
    </row>
    <row r="15" spans="1:16" ht="27.6" x14ac:dyDescent="0.25">
      <c r="B15" s="31" t="s">
        <v>55</v>
      </c>
      <c r="C15" s="2" t="s">
        <v>58</v>
      </c>
      <c r="D15" s="2" t="s">
        <v>57</v>
      </c>
      <c r="E15" s="29">
        <v>1194</v>
      </c>
      <c r="F15" s="29">
        <v>1</v>
      </c>
      <c r="G15" s="84" t="s">
        <v>226</v>
      </c>
      <c r="H15" s="127">
        <v>1</v>
      </c>
      <c r="I15" s="97"/>
      <c r="J15" s="2">
        <v>168</v>
      </c>
      <c r="K15" s="7">
        <f t="shared" si="0"/>
        <v>0</v>
      </c>
      <c r="L15" s="6"/>
      <c r="M15" s="6"/>
      <c r="N15" s="6"/>
      <c r="O15" s="7">
        <f t="shared" si="1"/>
        <v>0</v>
      </c>
      <c r="P15" s="196"/>
    </row>
    <row r="16" spans="1:16" ht="27.6" x14ac:dyDescent="0.25">
      <c r="B16" s="41" t="s">
        <v>179</v>
      </c>
      <c r="C16" s="42" t="s">
        <v>182</v>
      </c>
      <c r="D16" s="42" t="s">
        <v>30</v>
      </c>
      <c r="E16" s="102">
        <v>7366</v>
      </c>
      <c r="F16" s="103">
        <v>6</v>
      </c>
      <c r="G16" s="104" t="s">
        <v>246</v>
      </c>
      <c r="H16" s="250">
        <v>6</v>
      </c>
      <c r="I16" s="105"/>
      <c r="J16" s="42">
        <v>168</v>
      </c>
      <c r="K16" s="7">
        <f t="shared" si="0"/>
        <v>0</v>
      </c>
      <c r="L16" s="106"/>
      <c r="M16" s="106"/>
      <c r="N16" s="106"/>
      <c r="O16" s="7">
        <f t="shared" si="1"/>
        <v>0</v>
      </c>
      <c r="P16" s="253"/>
    </row>
    <row r="17" spans="2:16" x14ac:dyDescent="0.25">
      <c r="B17" s="31" t="s">
        <v>179</v>
      </c>
      <c r="C17" s="2" t="s">
        <v>183</v>
      </c>
      <c r="D17" s="2" t="s">
        <v>84</v>
      </c>
      <c r="E17" s="28">
        <v>5124</v>
      </c>
      <c r="F17" s="29">
        <v>3</v>
      </c>
      <c r="G17" s="84" t="s">
        <v>237</v>
      </c>
      <c r="H17" s="127">
        <v>2</v>
      </c>
      <c r="I17" s="97"/>
      <c r="J17" s="2">
        <v>168</v>
      </c>
      <c r="K17" s="7">
        <f t="shared" si="0"/>
        <v>0</v>
      </c>
      <c r="L17" s="6"/>
      <c r="M17" s="6"/>
      <c r="N17" s="6"/>
      <c r="O17" s="7">
        <f t="shared" si="1"/>
        <v>0</v>
      </c>
      <c r="P17" s="196"/>
    </row>
    <row r="18" spans="2:16" ht="41.4" x14ac:dyDescent="0.25">
      <c r="B18" s="31" t="s">
        <v>179</v>
      </c>
      <c r="C18" s="2" t="s">
        <v>102</v>
      </c>
      <c r="D18" s="2" t="s">
        <v>84</v>
      </c>
      <c r="E18" s="28">
        <v>1800</v>
      </c>
      <c r="F18" s="29">
        <v>2</v>
      </c>
      <c r="G18" s="84" t="s">
        <v>248</v>
      </c>
      <c r="H18" s="127">
        <v>3</v>
      </c>
      <c r="I18" s="97"/>
      <c r="J18" s="2">
        <v>168</v>
      </c>
      <c r="K18" s="7">
        <f t="shared" si="0"/>
        <v>0</v>
      </c>
      <c r="L18" s="6"/>
      <c r="M18" s="6"/>
      <c r="N18" s="6"/>
      <c r="O18" s="7">
        <f t="shared" si="1"/>
        <v>0</v>
      </c>
      <c r="P18" s="196"/>
    </row>
    <row r="19" spans="2:16" ht="41.4" x14ac:dyDescent="0.25">
      <c r="B19" s="31" t="s">
        <v>179</v>
      </c>
      <c r="C19" s="2" t="s">
        <v>184</v>
      </c>
      <c r="D19" s="2" t="s">
        <v>32</v>
      </c>
      <c r="E19" s="28">
        <v>5962</v>
      </c>
      <c r="F19" s="29">
        <v>1</v>
      </c>
      <c r="G19" s="84" t="s">
        <v>333</v>
      </c>
      <c r="H19" s="127">
        <v>3</v>
      </c>
      <c r="I19" s="97"/>
      <c r="J19" s="2">
        <v>168</v>
      </c>
      <c r="K19" s="7">
        <f t="shared" si="0"/>
        <v>0</v>
      </c>
      <c r="L19" s="6"/>
      <c r="M19" s="6"/>
      <c r="N19" s="6"/>
      <c r="O19" s="7">
        <f t="shared" si="1"/>
        <v>0</v>
      </c>
      <c r="P19" s="196"/>
    </row>
    <row r="20" spans="2:16" x14ac:dyDescent="0.25">
      <c r="B20" s="31" t="s">
        <v>179</v>
      </c>
      <c r="C20" s="2" t="s">
        <v>5</v>
      </c>
      <c r="D20" s="2" t="s">
        <v>30</v>
      </c>
      <c r="E20" s="28">
        <v>1560</v>
      </c>
      <c r="F20" s="29">
        <v>2</v>
      </c>
      <c r="G20" s="84" t="s">
        <v>221</v>
      </c>
      <c r="H20" s="127">
        <v>2</v>
      </c>
      <c r="I20" s="97"/>
      <c r="J20" s="2">
        <v>168</v>
      </c>
      <c r="K20" s="7">
        <f t="shared" si="0"/>
        <v>0</v>
      </c>
      <c r="L20" s="6"/>
      <c r="M20" s="6"/>
      <c r="N20" s="6"/>
      <c r="O20" s="7">
        <f t="shared" si="1"/>
        <v>0</v>
      </c>
      <c r="P20" s="196"/>
    </row>
    <row r="21" spans="2:16" x14ac:dyDescent="0.25">
      <c r="B21" s="31" t="s">
        <v>186</v>
      </c>
      <c r="C21" s="2" t="s">
        <v>187</v>
      </c>
      <c r="D21" s="2" t="s">
        <v>30</v>
      </c>
      <c r="E21" s="28">
        <v>1378</v>
      </c>
      <c r="F21" s="29">
        <v>1</v>
      </c>
      <c r="G21" s="84" t="s">
        <v>221</v>
      </c>
      <c r="H21" s="127">
        <v>2</v>
      </c>
      <c r="I21" s="97"/>
      <c r="J21" s="2">
        <v>168</v>
      </c>
      <c r="K21" s="7">
        <f t="shared" si="0"/>
        <v>0</v>
      </c>
      <c r="L21" s="6"/>
      <c r="M21" s="6"/>
      <c r="N21" s="6"/>
      <c r="O21" s="7">
        <f t="shared" si="1"/>
        <v>0</v>
      </c>
      <c r="P21" s="196"/>
    </row>
    <row r="22" spans="2:16" x14ac:dyDescent="0.25">
      <c r="B22" s="31" t="s">
        <v>118</v>
      </c>
      <c r="C22" s="2" t="s">
        <v>119</v>
      </c>
      <c r="D22" s="2" t="s">
        <v>31</v>
      </c>
      <c r="E22" s="28">
        <v>2420</v>
      </c>
      <c r="F22" s="29">
        <v>2</v>
      </c>
      <c r="G22" s="84" t="s">
        <v>221</v>
      </c>
      <c r="H22" s="127">
        <v>1</v>
      </c>
      <c r="I22" s="97"/>
      <c r="J22" s="2">
        <v>168</v>
      </c>
      <c r="K22" s="7">
        <f t="shared" si="0"/>
        <v>0</v>
      </c>
      <c r="L22" s="6"/>
      <c r="M22" s="6"/>
      <c r="N22" s="6"/>
      <c r="O22" s="7">
        <f t="shared" si="1"/>
        <v>0</v>
      </c>
      <c r="P22" s="196"/>
    </row>
    <row r="23" spans="2:16" ht="14.4" thickBot="1" x14ac:dyDescent="0.3">
      <c r="B23" s="33" t="s">
        <v>188</v>
      </c>
      <c r="C23" s="34" t="s">
        <v>189</v>
      </c>
      <c r="D23" s="34" t="s">
        <v>30</v>
      </c>
      <c r="E23" s="40">
        <v>11255</v>
      </c>
      <c r="F23" s="37">
        <v>3</v>
      </c>
      <c r="G23" s="85" t="s">
        <v>221</v>
      </c>
      <c r="H23" s="147">
        <v>7</v>
      </c>
      <c r="I23" s="98"/>
      <c r="J23" s="34">
        <v>168</v>
      </c>
      <c r="K23" s="36">
        <f t="shared" si="0"/>
        <v>0</v>
      </c>
      <c r="L23" s="35"/>
      <c r="M23" s="35"/>
      <c r="N23" s="35"/>
      <c r="O23" s="36">
        <f t="shared" si="1"/>
        <v>0</v>
      </c>
      <c r="P23" s="197"/>
    </row>
    <row r="24" spans="2:16" ht="16.2" thickBot="1" x14ac:dyDescent="0.35">
      <c r="B24" s="334" t="s">
        <v>33</v>
      </c>
      <c r="C24" s="335"/>
      <c r="D24" s="335"/>
      <c r="E24" s="335"/>
      <c r="F24" s="335"/>
      <c r="G24" s="335"/>
      <c r="H24" s="335"/>
      <c r="I24" s="335"/>
      <c r="J24" s="335"/>
      <c r="K24" s="335"/>
      <c r="L24" s="335"/>
      <c r="M24" s="335"/>
      <c r="N24" s="336"/>
      <c r="O24" s="241">
        <f>SUM(O11:O23)</f>
        <v>0</v>
      </c>
      <c r="P24" s="39"/>
    </row>
    <row r="25" spans="2:16" ht="16.2" thickBot="1" x14ac:dyDescent="0.35">
      <c r="B25" s="337" t="s">
        <v>35</v>
      </c>
      <c r="C25" s="338"/>
      <c r="D25" s="338"/>
      <c r="E25" s="338"/>
      <c r="F25" s="338"/>
      <c r="G25" s="338"/>
      <c r="H25" s="338"/>
      <c r="I25" s="338"/>
      <c r="J25" s="338"/>
      <c r="K25" s="338"/>
      <c r="L25" s="338"/>
      <c r="M25" s="338"/>
      <c r="N25" s="339"/>
      <c r="O25" s="224">
        <f>O24*15%</f>
        <v>0</v>
      </c>
      <c r="P25" s="39"/>
    </row>
    <row r="26" spans="2:16" ht="16.2" thickBot="1" x14ac:dyDescent="0.35">
      <c r="B26" s="337" t="s">
        <v>36</v>
      </c>
      <c r="C26" s="338"/>
      <c r="D26" s="338"/>
      <c r="E26" s="338"/>
      <c r="F26" s="338"/>
      <c r="G26" s="338"/>
      <c r="H26" s="338"/>
      <c r="I26" s="338"/>
      <c r="J26" s="338"/>
      <c r="K26" s="338"/>
      <c r="L26" s="338"/>
      <c r="M26" s="338"/>
      <c r="N26" s="339"/>
      <c r="O26" s="203">
        <f>O24+O25</f>
        <v>0</v>
      </c>
    </row>
    <row r="27" spans="2:16" x14ac:dyDescent="0.25">
      <c r="B27" s="113"/>
      <c r="C27" s="113"/>
      <c r="D27" s="113"/>
      <c r="E27" s="113"/>
      <c r="F27" s="113"/>
      <c r="G27" s="113"/>
      <c r="H27" s="113"/>
      <c r="I27" s="113"/>
      <c r="J27" s="113"/>
      <c r="K27" s="113"/>
      <c r="L27" s="113"/>
      <c r="M27" s="113"/>
      <c r="N27" s="113"/>
      <c r="O27" s="115"/>
    </row>
    <row r="28" spans="2:16" x14ac:dyDescent="0.25">
      <c r="B28" s="113"/>
      <c r="C28" s="113"/>
      <c r="D28" s="113"/>
      <c r="E28" s="113"/>
      <c r="F28" s="113"/>
      <c r="G28" s="113"/>
      <c r="H28" s="113"/>
      <c r="I28" s="113"/>
      <c r="J28" s="113"/>
      <c r="K28" s="113"/>
      <c r="L28" s="113"/>
      <c r="M28" s="113"/>
      <c r="N28" s="113"/>
      <c r="O28" s="115"/>
    </row>
    <row r="29" spans="2:16" ht="18.600000000000001" thickBot="1" x14ac:dyDescent="0.4">
      <c r="B29" s="211" t="s">
        <v>296</v>
      </c>
      <c r="F29" s="113"/>
      <c r="G29" s="113"/>
      <c r="H29" s="113"/>
      <c r="I29" s="113"/>
      <c r="J29" s="113"/>
      <c r="K29" s="113"/>
      <c r="L29" s="113"/>
      <c r="M29" s="113"/>
      <c r="N29" s="113"/>
      <c r="O29" s="115"/>
    </row>
    <row r="30" spans="2:16" s="191" customFormat="1" ht="31.2" x14ac:dyDescent="0.3">
      <c r="B30" s="192" t="s">
        <v>10</v>
      </c>
      <c r="C30" s="193" t="s">
        <v>11</v>
      </c>
      <c r="D30" s="193" t="s">
        <v>332</v>
      </c>
      <c r="E30" s="193" t="s">
        <v>13</v>
      </c>
      <c r="F30" s="193" t="s">
        <v>14</v>
      </c>
      <c r="G30" s="193" t="s">
        <v>220</v>
      </c>
      <c r="H30" s="193" t="s">
        <v>298</v>
      </c>
      <c r="I30" s="193" t="s">
        <v>299</v>
      </c>
      <c r="J30" s="193" t="s">
        <v>202</v>
      </c>
      <c r="K30" s="193" t="s">
        <v>297</v>
      </c>
      <c r="L30" s="193" t="s">
        <v>15</v>
      </c>
      <c r="M30" s="194" t="s">
        <v>34</v>
      </c>
      <c r="N30" s="246"/>
    </row>
    <row r="31" spans="2:16" ht="14.4" thickBot="1" x14ac:dyDescent="0.3">
      <c r="B31" s="33" t="s">
        <v>188</v>
      </c>
      <c r="C31" s="34" t="s">
        <v>189</v>
      </c>
      <c r="D31" s="34" t="s">
        <v>30</v>
      </c>
      <c r="E31" s="40">
        <v>11255</v>
      </c>
      <c r="F31" s="37">
        <v>3</v>
      </c>
      <c r="G31" s="85" t="s">
        <v>221</v>
      </c>
      <c r="H31" s="251">
        <v>1</v>
      </c>
      <c r="I31" s="251">
        <v>1</v>
      </c>
      <c r="J31" s="98"/>
      <c r="K31" s="98"/>
      <c r="L31" s="141">
        <v>168</v>
      </c>
      <c r="M31" s="164">
        <f>(H31*J31*L31)+(I31*K31*L31)</f>
        <v>0</v>
      </c>
      <c r="N31" s="115"/>
    </row>
    <row r="32" spans="2:16" ht="14.4" thickBot="1" x14ac:dyDescent="0.3">
      <c r="B32" s="332" t="s">
        <v>33</v>
      </c>
      <c r="C32" s="333"/>
      <c r="D32" s="333"/>
      <c r="E32" s="333"/>
      <c r="F32" s="333"/>
      <c r="G32" s="333"/>
      <c r="H32" s="333"/>
      <c r="I32" s="333"/>
      <c r="J32" s="333"/>
      <c r="K32" s="333"/>
      <c r="L32" s="333"/>
      <c r="M32" s="165">
        <f>M31</f>
        <v>0</v>
      </c>
      <c r="N32" s="1"/>
      <c r="O32" s="115"/>
    </row>
    <row r="33" spans="2:15" ht="14.4" thickBot="1" x14ac:dyDescent="0.3">
      <c r="B33" s="332" t="s">
        <v>35</v>
      </c>
      <c r="C33" s="333"/>
      <c r="D33" s="333"/>
      <c r="E33" s="333"/>
      <c r="F33" s="333"/>
      <c r="G33" s="333"/>
      <c r="H33" s="333"/>
      <c r="I33" s="333"/>
      <c r="J33" s="333"/>
      <c r="K33" s="333"/>
      <c r="L33" s="333"/>
      <c r="M33" s="165">
        <f>M32*15%</f>
        <v>0</v>
      </c>
      <c r="N33" s="1"/>
      <c r="O33" s="115"/>
    </row>
    <row r="34" spans="2:15" ht="14.4" thickBot="1" x14ac:dyDescent="0.3">
      <c r="B34" s="332" t="s">
        <v>36</v>
      </c>
      <c r="C34" s="333"/>
      <c r="D34" s="333"/>
      <c r="E34" s="333"/>
      <c r="F34" s="333"/>
      <c r="G34" s="333"/>
      <c r="H34" s="333"/>
      <c r="I34" s="333"/>
      <c r="J34" s="333"/>
      <c r="K34" s="333"/>
      <c r="L34" s="333"/>
      <c r="M34" s="166">
        <f>M32+M33</f>
        <v>0</v>
      </c>
      <c r="N34" s="113"/>
      <c r="O34" s="115"/>
    </row>
    <row r="35" spans="2:15" ht="14.4" thickBot="1" x14ac:dyDescent="0.3"/>
    <row r="36" spans="2:15" ht="14.4" thickBot="1" x14ac:dyDescent="0.3">
      <c r="C36" s="346" t="s">
        <v>37</v>
      </c>
      <c r="D36" s="340" t="s">
        <v>204</v>
      </c>
      <c r="E36" s="341"/>
      <c r="F36" s="341"/>
      <c r="G36" s="342"/>
      <c r="H36" s="19">
        <f>(O26+M34)*12</f>
        <v>0</v>
      </c>
    </row>
    <row r="37" spans="2:15" ht="14.4" thickBot="1" x14ac:dyDescent="0.3">
      <c r="C37" s="347"/>
      <c r="D37" s="301" t="s">
        <v>205</v>
      </c>
      <c r="E37" s="302"/>
      <c r="F37" s="302"/>
      <c r="G37" s="343"/>
      <c r="H37" s="19">
        <f>(H36*D44)+H36</f>
        <v>0</v>
      </c>
    </row>
    <row r="38" spans="2:15" ht="14.4" thickBot="1" x14ac:dyDescent="0.3">
      <c r="C38" s="347"/>
      <c r="D38" s="301" t="s">
        <v>206</v>
      </c>
      <c r="E38" s="302"/>
      <c r="F38" s="302"/>
      <c r="G38" s="343"/>
      <c r="H38" s="19">
        <f>(H37*E44)+H37</f>
        <v>0</v>
      </c>
    </row>
    <row r="39" spans="2:15" ht="14.4" thickBot="1" x14ac:dyDescent="0.3">
      <c r="C39" s="348"/>
      <c r="D39" s="344" t="s">
        <v>227</v>
      </c>
      <c r="E39" s="303"/>
      <c r="F39" s="303"/>
      <c r="G39" s="345"/>
      <c r="H39" s="86">
        <f>SUM(H36:H38)</f>
        <v>0</v>
      </c>
    </row>
    <row r="41" spans="2:15" x14ac:dyDescent="0.25">
      <c r="B41" s="1"/>
      <c r="C41" s="330" t="s">
        <v>42</v>
      </c>
      <c r="D41" s="330"/>
      <c r="E41" s="330"/>
      <c r="F41" s="330"/>
    </row>
    <row r="42" spans="2:15" ht="14.4" thickBot="1" x14ac:dyDescent="0.3">
      <c r="B42" s="1"/>
      <c r="C42" s="1"/>
    </row>
    <row r="43" spans="2:15" ht="18.75" customHeight="1" thickBot="1" x14ac:dyDescent="0.3">
      <c r="C43" s="12" t="s">
        <v>39</v>
      </c>
      <c r="D43" s="13" t="s">
        <v>40</v>
      </c>
      <c r="E43" s="13" t="s">
        <v>41</v>
      </c>
      <c r="F43" s="14" t="s">
        <v>19</v>
      </c>
    </row>
    <row r="44" spans="2:15" ht="18" customHeight="1" thickBot="1" x14ac:dyDescent="0.3">
      <c r="C44" s="15" t="s">
        <v>304</v>
      </c>
      <c r="D44" s="90"/>
      <c r="E44" s="90"/>
      <c r="F44" s="30"/>
    </row>
    <row r="48" spans="2:15" x14ac:dyDescent="0.25">
      <c r="B48" s="20"/>
      <c r="C48" s="20"/>
      <c r="F48" s="20"/>
      <c r="G48" s="20"/>
    </row>
    <row r="49" spans="2:7" x14ac:dyDescent="0.25">
      <c r="B49" s="331" t="s">
        <v>44</v>
      </c>
      <c r="C49" s="331"/>
      <c r="F49" s="331" t="s">
        <v>45</v>
      </c>
      <c r="G49" s="331"/>
    </row>
    <row r="50" spans="2:7" x14ac:dyDescent="0.25">
      <c r="B50" s="23"/>
      <c r="C50" s="23"/>
      <c r="F50" s="23"/>
    </row>
    <row r="51" spans="2:7" x14ac:dyDescent="0.25">
      <c r="B51" s="23"/>
      <c r="C51" s="23"/>
      <c r="F51" s="23"/>
    </row>
    <row r="52" spans="2:7" x14ac:dyDescent="0.25">
      <c r="B52" s="24"/>
      <c r="C52" s="25"/>
      <c r="F52" s="24"/>
      <c r="G52" s="21"/>
    </row>
    <row r="53" spans="2:7" x14ac:dyDescent="0.25">
      <c r="B53" s="331" t="s">
        <v>46</v>
      </c>
      <c r="C53" s="331"/>
      <c r="F53" s="331" t="s">
        <v>47</v>
      </c>
      <c r="G53" s="331"/>
    </row>
  </sheetData>
  <protectedRanges>
    <protectedRange sqref="C7:C8" name="Range1_14_2_1_2_1_2_2_2_2_1_2_1_2_2_3_1"/>
  </protectedRanges>
  <mergeCells count="23">
    <mergeCell ref="B33:L33"/>
    <mergeCell ref="B34:L34"/>
    <mergeCell ref="B53:C53"/>
    <mergeCell ref="F53:G53"/>
    <mergeCell ref="B24:N24"/>
    <mergeCell ref="B25:N25"/>
    <mergeCell ref="B26:N26"/>
    <mergeCell ref="D36:G36"/>
    <mergeCell ref="C41:F41"/>
    <mergeCell ref="B49:C49"/>
    <mergeCell ref="F49:G49"/>
    <mergeCell ref="D37:G37"/>
    <mergeCell ref="D38:G38"/>
    <mergeCell ref="D39:G39"/>
    <mergeCell ref="C36:C39"/>
    <mergeCell ref="B32:L32"/>
    <mergeCell ref="A2:A7"/>
    <mergeCell ref="C2:G2"/>
    <mergeCell ref="C3:G3"/>
    <mergeCell ref="C4:G4"/>
    <mergeCell ref="C6:G6"/>
    <mergeCell ref="C7:G7"/>
    <mergeCell ref="C5:G5"/>
  </mergeCells>
  <pageMargins left="0.25" right="0.25" top="0.75" bottom="0.75" header="0.3" footer="0.3"/>
  <pageSetup paperSize="8"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0"/>
  <sheetViews>
    <sheetView topLeftCell="A22" workbookViewId="0">
      <selection activeCell="P2" sqref="A2:P50"/>
    </sheetView>
  </sheetViews>
  <sheetFormatPr defaultColWidth="9.109375" defaultRowHeight="13.8" x14ac:dyDescent="0.25"/>
  <cols>
    <col min="1" max="1" width="5.109375" style="4" customWidth="1"/>
    <col min="2" max="2" width="23.5546875" style="4" customWidth="1"/>
    <col min="3" max="3" width="32.5546875" style="4" bestFit="1" customWidth="1"/>
    <col min="4" max="4" width="16" style="4" customWidth="1"/>
    <col min="5" max="5" width="15.109375" style="4" customWidth="1"/>
    <col min="6" max="6" width="21.109375" style="4" customWidth="1"/>
    <col min="7" max="7" width="33.33203125" style="4" customWidth="1"/>
    <col min="8" max="8" width="19.109375" style="4" customWidth="1"/>
    <col min="9" max="9" width="17.5546875" style="4" customWidth="1"/>
    <col min="10" max="10" width="16.44140625" style="4" customWidth="1"/>
    <col min="11" max="11" width="20.6640625" style="4" customWidth="1"/>
    <col min="12" max="12" width="19.33203125" style="4" customWidth="1"/>
    <col min="13" max="13" width="17.6640625" style="4" customWidth="1"/>
    <col min="14" max="14" width="17.88671875" style="4" customWidth="1"/>
    <col min="15" max="15" width="21.88671875" style="4" customWidth="1"/>
    <col min="16" max="16" width="26.109375" style="4" customWidth="1"/>
    <col min="17" max="17" width="21.33203125" style="4" customWidth="1"/>
    <col min="18" max="18" width="20.6640625" style="4" customWidth="1"/>
    <col min="19" max="16384" width="9.109375" style="4"/>
  </cols>
  <sheetData>
    <row r="1" spans="1:16" ht="14.4" thickBot="1" x14ac:dyDescent="0.3"/>
    <row r="2" spans="1:16" ht="30" customHeight="1" thickBot="1" x14ac:dyDescent="0.3">
      <c r="A2" s="318" t="s">
        <v>0</v>
      </c>
      <c r="B2" s="16" t="s">
        <v>1</v>
      </c>
      <c r="C2" s="321" t="s">
        <v>320</v>
      </c>
      <c r="D2" s="322"/>
      <c r="E2" s="322"/>
      <c r="F2" s="322"/>
      <c r="G2" s="323"/>
    </row>
    <row r="3" spans="1:16" ht="30" customHeight="1" thickBot="1" x14ac:dyDescent="0.3">
      <c r="A3" s="319"/>
      <c r="B3" s="17" t="s">
        <v>2</v>
      </c>
      <c r="C3" s="321" t="s">
        <v>3</v>
      </c>
      <c r="D3" s="322"/>
      <c r="E3" s="322"/>
      <c r="F3" s="322"/>
      <c r="G3" s="323"/>
    </row>
    <row r="4" spans="1:16" ht="30" customHeight="1" thickBot="1" x14ac:dyDescent="0.3">
      <c r="A4" s="319"/>
      <c r="B4" s="17" t="s">
        <v>4</v>
      </c>
      <c r="C4" s="324" t="s">
        <v>81</v>
      </c>
      <c r="D4" s="325"/>
      <c r="E4" s="325"/>
      <c r="F4" s="325"/>
      <c r="G4" s="326"/>
    </row>
    <row r="5" spans="1:16" ht="30" customHeight="1" thickBot="1" x14ac:dyDescent="0.3">
      <c r="A5" s="319"/>
      <c r="B5" s="17" t="s">
        <v>284</v>
      </c>
      <c r="C5" s="324" t="s">
        <v>286</v>
      </c>
      <c r="D5" s="325"/>
      <c r="E5" s="325"/>
      <c r="F5" s="325"/>
      <c r="G5" s="326"/>
    </row>
    <row r="6" spans="1:16" ht="30" customHeight="1" thickBot="1" x14ac:dyDescent="0.3">
      <c r="A6" s="319"/>
      <c r="B6" s="17" t="s">
        <v>6</v>
      </c>
      <c r="C6" s="321" t="s">
        <v>7</v>
      </c>
      <c r="D6" s="322"/>
      <c r="E6" s="322"/>
      <c r="F6" s="322"/>
      <c r="G6" s="323"/>
    </row>
    <row r="7" spans="1:16" ht="34.5" customHeight="1" thickBot="1" x14ac:dyDescent="0.3">
      <c r="A7" s="320"/>
      <c r="B7" s="18" t="s">
        <v>8</v>
      </c>
      <c r="C7" s="327"/>
      <c r="D7" s="328"/>
      <c r="E7" s="328"/>
      <c r="F7" s="328"/>
      <c r="G7" s="329"/>
    </row>
    <row r="8" spans="1:16" s="121" customFormat="1" x14ac:dyDescent="0.25">
      <c r="A8" s="118"/>
      <c r="B8" s="119"/>
      <c r="C8" s="120"/>
      <c r="D8" s="120"/>
      <c r="E8" s="120"/>
      <c r="F8" s="120"/>
      <c r="G8" s="120"/>
    </row>
    <row r="9" spans="1:16" ht="18.600000000000001" thickBot="1" x14ac:dyDescent="0.4">
      <c r="B9" s="202" t="s">
        <v>287</v>
      </c>
    </row>
    <row r="10" spans="1:16" s="191" customFormat="1" ht="31.2" x14ac:dyDescent="0.3">
      <c r="B10" s="192" t="s">
        <v>10</v>
      </c>
      <c r="C10" s="193" t="s">
        <v>11</v>
      </c>
      <c r="D10" s="193" t="s">
        <v>247</v>
      </c>
      <c r="E10" s="193" t="s">
        <v>13</v>
      </c>
      <c r="F10" s="193" t="s">
        <v>14</v>
      </c>
      <c r="G10" s="193" t="s">
        <v>220</v>
      </c>
      <c r="H10" s="193" t="s">
        <v>294</v>
      </c>
      <c r="I10" s="193" t="s">
        <v>203</v>
      </c>
      <c r="J10" s="193" t="s">
        <v>15</v>
      </c>
      <c r="K10" s="193" t="s">
        <v>34</v>
      </c>
      <c r="L10" s="193" t="s">
        <v>16</v>
      </c>
      <c r="M10" s="193" t="s">
        <v>17</v>
      </c>
      <c r="N10" s="193" t="s">
        <v>18</v>
      </c>
      <c r="O10" s="193" t="s">
        <v>190</v>
      </c>
      <c r="P10" s="194" t="s">
        <v>19</v>
      </c>
    </row>
    <row r="11" spans="1:16" x14ac:dyDescent="0.25">
      <c r="B11" s="31" t="s">
        <v>59</v>
      </c>
      <c r="C11" s="2" t="s">
        <v>60</v>
      </c>
      <c r="D11" s="2" t="s">
        <v>30</v>
      </c>
      <c r="E11" s="87">
        <v>2787</v>
      </c>
      <c r="F11" s="29">
        <v>2</v>
      </c>
      <c r="G11" s="29" t="s">
        <v>221</v>
      </c>
      <c r="H11" s="127">
        <v>2</v>
      </c>
      <c r="I11" s="97"/>
      <c r="J11" s="2">
        <v>168</v>
      </c>
      <c r="K11" s="7">
        <f>(H11*I11*J11)</f>
        <v>0</v>
      </c>
      <c r="L11" s="6"/>
      <c r="M11" s="6"/>
      <c r="N11" s="6"/>
      <c r="O11" s="7">
        <f>K11+L11+M11+N11</f>
        <v>0</v>
      </c>
      <c r="P11" s="196"/>
    </row>
    <row r="12" spans="1:16" x14ac:dyDescent="0.25">
      <c r="B12" s="31" t="s">
        <v>61</v>
      </c>
      <c r="C12" s="2" t="s">
        <v>62</v>
      </c>
      <c r="D12" s="2" t="s">
        <v>30</v>
      </c>
      <c r="E12" s="87">
        <v>1948</v>
      </c>
      <c r="F12" s="29">
        <v>3</v>
      </c>
      <c r="G12" s="29" t="s">
        <v>221</v>
      </c>
      <c r="H12" s="127">
        <v>2</v>
      </c>
      <c r="I12" s="97"/>
      <c r="J12" s="2">
        <v>168</v>
      </c>
      <c r="K12" s="7">
        <f t="shared" ref="K12:K22" si="0">(H12*I12*J12)</f>
        <v>0</v>
      </c>
      <c r="L12" s="6"/>
      <c r="M12" s="6"/>
      <c r="N12" s="6"/>
      <c r="O12" s="7">
        <f t="shared" ref="O12:O22" si="1">K12+L12+M12+N12</f>
        <v>0</v>
      </c>
      <c r="P12" s="196"/>
    </row>
    <row r="13" spans="1:16" x14ac:dyDescent="0.25">
      <c r="B13" s="31" t="s">
        <v>63</v>
      </c>
      <c r="C13" s="2" t="s">
        <v>64</v>
      </c>
      <c r="D13" s="2" t="s">
        <v>30</v>
      </c>
      <c r="E13" s="87">
        <v>3137</v>
      </c>
      <c r="F13" s="29">
        <v>3</v>
      </c>
      <c r="G13" s="29" t="s">
        <v>221</v>
      </c>
      <c r="H13" s="127">
        <v>2</v>
      </c>
      <c r="I13" s="97"/>
      <c r="J13" s="2">
        <v>168</v>
      </c>
      <c r="K13" s="7">
        <f t="shared" si="0"/>
        <v>0</v>
      </c>
      <c r="L13" s="6"/>
      <c r="M13" s="6"/>
      <c r="N13" s="6"/>
      <c r="O13" s="7">
        <f t="shared" si="1"/>
        <v>0</v>
      </c>
      <c r="P13" s="196"/>
    </row>
    <row r="14" spans="1:16" ht="27.6" x14ac:dyDescent="0.25">
      <c r="B14" s="31" t="s">
        <v>65</v>
      </c>
      <c r="C14" s="2" t="s">
        <v>66</v>
      </c>
      <c r="D14" s="2" t="s">
        <v>31</v>
      </c>
      <c r="E14" s="87">
        <v>214</v>
      </c>
      <c r="F14" s="29">
        <v>1</v>
      </c>
      <c r="G14" s="84" t="s">
        <v>226</v>
      </c>
      <c r="H14" s="127">
        <v>1</v>
      </c>
      <c r="I14" s="97"/>
      <c r="J14" s="2">
        <v>168</v>
      </c>
      <c r="K14" s="7">
        <f t="shared" si="0"/>
        <v>0</v>
      </c>
      <c r="L14" s="6"/>
      <c r="M14" s="6"/>
      <c r="N14" s="6"/>
      <c r="O14" s="7">
        <f t="shared" si="1"/>
        <v>0</v>
      </c>
      <c r="P14" s="196"/>
    </row>
    <row r="15" spans="1:16" x14ac:dyDescent="0.25">
      <c r="B15" s="41" t="s">
        <v>67</v>
      </c>
      <c r="C15" s="42" t="s">
        <v>68</v>
      </c>
      <c r="D15" s="42" t="s">
        <v>30</v>
      </c>
      <c r="E15" s="109">
        <v>9289</v>
      </c>
      <c r="F15" s="103">
        <v>3</v>
      </c>
      <c r="G15" s="103" t="s">
        <v>251</v>
      </c>
      <c r="H15" s="250">
        <v>5</v>
      </c>
      <c r="I15" s="105"/>
      <c r="J15" s="42">
        <v>168</v>
      </c>
      <c r="K15" s="7">
        <f t="shared" si="0"/>
        <v>0</v>
      </c>
      <c r="L15" s="106"/>
      <c r="M15" s="106"/>
      <c r="N15" s="106"/>
      <c r="O15" s="7">
        <f t="shared" si="1"/>
        <v>0</v>
      </c>
      <c r="P15" s="253"/>
    </row>
    <row r="16" spans="1:16" x14ac:dyDescent="0.25">
      <c r="B16" s="31" t="s">
        <v>67</v>
      </c>
      <c r="C16" s="2" t="s">
        <v>69</v>
      </c>
      <c r="D16" s="2" t="s">
        <v>70</v>
      </c>
      <c r="E16" s="87">
        <v>4434</v>
      </c>
      <c r="F16" s="29">
        <v>2</v>
      </c>
      <c r="G16" s="29" t="s">
        <v>251</v>
      </c>
      <c r="H16" s="127">
        <v>4</v>
      </c>
      <c r="I16" s="97"/>
      <c r="J16" s="2">
        <v>168</v>
      </c>
      <c r="K16" s="7">
        <f t="shared" si="0"/>
        <v>0</v>
      </c>
      <c r="L16" s="6"/>
      <c r="M16" s="6"/>
      <c r="N16" s="6"/>
      <c r="O16" s="7">
        <f t="shared" si="1"/>
        <v>0</v>
      </c>
      <c r="P16" s="196"/>
    </row>
    <row r="17" spans="2:16" x14ac:dyDescent="0.25">
      <c r="B17" s="31" t="s">
        <v>71</v>
      </c>
      <c r="C17" s="2" t="s">
        <v>72</v>
      </c>
      <c r="D17" s="2" t="s">
        <v>30</v>
      </c>
      <c r="E17" s="87">
        <v>1773</v>
      </c>
      <c r="F17" s="29">
        <v>2</v>
      </c>
      <c r="G17" s="29" t="s">
        <v>237</v>
      </c>
      <c r="H17" s="127">
        <v>2</v>
      </c>
      <c r="I17" s="97"/>
      <c r="J17" s="2">
        <v>168</v>
      </c>
      <c r="K17" s="7">
        <f t="shared" si="0"/>
        <v>0</v>
      </c>
      <c r="L17" s="6"/>
      <c r="M17" s="6"/>
      <c r="N17" s="6"/>
      <c r="O17" s="7">
        <f t="shared" si="1"/>
        <v>0</v>
      </c>
      <c r="P17" s="196"/>
    </row>
    <row r="18" spans="2:16" ht="27.6" x14ac:dyDescent="0.25">
      <c r="B18" s="31" t="s">
        <v>73</v>
      </c>
      <c r="C18" s="2" t="s">
        <v>73</v>
      </c>
      <c r="D18" s="2" t="s">
        <v>57</v>
      </c>
      <c r="E18" s="87">
        <v>390</v>
      </c>
      <c r="F18" s="29">
        <v>1</v>
      </c>
      <c r="G18" s="84" t="s">
        <v>250</v>
      </c>
      <c r="H18" s="127">
        <v>1</v>
      </c>
      <c r="I18" s="97"/>
      <c r="J18" s="2">
        <v>168</v>
      </c>
      <c r="K18" s="7">
        <f t="shared" si="0"/>
        <v>0</v>
      </c>
      <c r="L18" s="6"/>
      <c r="M18" s="6"/>
      <c r="N18" s="6"/>
      <c r="O18" s="7">
        <f t="shared" si="1"/>
        <v>0</v>
      </c>
      <c r="P18" s="196"/>
    </row>
    <row r="19" spans="2:16" x14ac:dyDescent="0.25">
      <c r="B19" s="31" t="s">
        <v>74</v>
      </c>
      <c r="C19" s="2" t="s">
        <v>75</v>
      </c>
      <c r="D19" s="2" t="s">
        <v>57</v>
      </c>
      <c r="E19" s="87">
        <v>2460</v>
      </c>
      <c r="F19" s="29">
        <v>2</v>
      </c>
      <c r="G19" s="29" t="s">
        <v>237</v>
      </c>
      <c r="H19" s="127">
        <v>2</v>
      </c>
      <c r="I19" s="97"/>
      <c r="J19" s="2">
        <v>168</v>
      </c>
      <c r="K19" s="7">
        <f t="shared" si="0"/>
        <v>0</v>
      </c>
      <c r="L19" s="6"/>
      <c r="M19" s="6"/>
      <c r="N19" s="6"/>
      <c r="O19" s="7">
        <f t="shared" si="1"/>
        <v>0</v>
      </c>
      <c r="P19" s="196"/>
    </row>
    <row r="20" spans="2:16" x14ac:dyDescent="0.25">
      <c r="B20" s="31" t="s">
        <v>76</v>
      </c>
      <c r="C20" s="2" t="s">
        <v>77</v>
      </c>
      <c r="D20" s="2" t="s">
        <v>57</v>
      </c>
      <c r="E20" s="87">
        <v>734.5</v>
      </c>
      <c r="F20" s="29">
        <v>1</v>
      </c>
      <c r="G20" s="29" t="s">
        <v>237</v>
      </c>
      <c r="H20" s="127">
        <v>1</v>
      </c>
      <c r="I20" s="97"/>
      <c r="J20" s="2">
        <v>168</v>
      </c>
      <c r="K20" s="7">
        <f t="shared" si="0"/>
        <v>0</v>
      </c>
      <c r="L20" s="6"/>
      <c r="M20" s="6"/>
      <c r="N20" s="6"/>
      <c r="O20" s="7">
        <f t="shared" si="1"/>
        <v>0</v>
      </c>
      <c r="P20" s="196"/>
    </row>
    <row r="21" spans="2:16" ht="27.6" x14ac:dyDescent="0.25">
      <c r="B21" s="31" t="s">
        <v>73</v>
      </c>
      <c r="C21" s="2" t="s">
        <v>78</v>
      </c>
      <c r="D21" s="2" t="s">
        <v>57</v>
      </c>
      <c r="E21" s="87">
        <v>1350</v>
      </c>
      <c r="F21" s="29">
        <v>1</v>
      </c>
      <c r="G21" s="84" t="s">
        <v>249</v>
      </c>
      <c r="H21" s="127">
        <v>1</v>
      </c>
      <c r="I21" s="97"/>
      <c r="J21" s="2">
        <v>168</v>
      </c>
      <c r="K21" s="7">
        <f t="shared" si="0"/>
        <v>0</v>
      </c>
      <c r="L21" s="6"/>
      <c r="M21" s="6"/>
      <c r="N21" s="6"/>
      <c r="O21" s="7">
        <f t="shared" si="1"/>
        <v>0</v>
      </c>
      <c r="P21" s="196"/>
    </row>
    <row r="22" spans="2:16" ht="14.4" thickBot="1" x14ac:dyDescent="0.3">
      <c r="B22" s="33" t="s">
        <v>79</v>
      </c>
      <c r="C22" s="34" t="s">
        <v>80</v>
      </c>
      <c r="D22" s="34" t="s">
        <v>32</v>
      </c>
      <c r="E22" s="108">
        <v>2950</v>
      </c>
      <c r="F22" s="37">
        <v>2</v>
      </c>
      <c r="G22" s="37" t="s">
        <v>237</v>
      </c>
      <c r="H22" s="147">
        <v>2</v>
      </c>
      <c r="I22" s="98"/>
      <c r="J22" s="34">
        <v>168</v>
      </c>
      <c r="K22" s="36">
        <f t="shared" si="0"/>
        <v>0</v>
      </c>
      <c r="L22" s="35"/>
      <c r="M22" s="35"/>
      <c r="N22" s="35"/>
      <c r="O22" s="36">
        <f t="shared" si="1"/>
        <v>0</v>
      </c>
      <c r="P22" s="197"/>
    </row>
    <row r="23" spans="2:16" ht="14.4" thickBot="1" x14ac:dyDescent="0.3">
      <c r="B23" s="349" t="s">
        <v>33</v>
      </c>
      <c r="C23" s="350"/>
      <c r="D23" s="350"/>
      <c r="E23" s="350"/>
      <c r="F23" s="350"/>
      <c r="G23" s="350"/>
      <c r="H23" s="350"/>
      <c r="I23" s="350"/>
      <c r="J23" s="350"/>
      <c r="K23" s="350"/>
      <c r="L23" s="350"/>
      <c r="M23" s="351"/>
      <c r="N23" s="32">
        <f>SUM(O11:O22)</f>
        <v>0</v>
      </c>
      <c r="O23" s="39"/>
    </row>
    <row r="24" spans="2:16" ht="14.4" thickBot="1" x14ac:dyDescent="0.3">
      <c r="B24" s="332" t="s">
        <v>35</v>
      </c>
      <c r="C24" s="333"/>
      <c r="D24" s="333"/>
      <c r="E24" s="333"/>
      <c r="F24" s="333"/>
      <c r="G24" s="333"/>
      <c r="H24" s="333"/>
      <c r="I24" s="333"/>
      <c r="J24" s="333"/>
      <c r="K24" s="333"/>
      <c r="L24" s="333"/>
      <c r="M24" s="352"/>
      <c r="N24" s="26">
        <f>N23*15%</f>
        <v>0</v>
      </c>
    </row>
    <row r="25" spans="2:16" ht="14.4" thickBot="1" x14ac:dyDescent="0.3">
      <c r="B25" s="332" t="s">
        <v>36</v>
      </c>
      <c r="C25" s="333"/>
      <c r="D25" s="333"/>
      <c r="E25" s="333"/>
      <c r="F25" s="333"/>
      <c r="G25" s="333"/>
      <c r="H25" s="333"/>
      <c r="I25" s="333"/>
      <c r="J25" s="333"/>
      <c r="K25" s="333"/>
      <c r="L25" s="333"/>
      <c r="M25" s="352"/>
      <c r="N25" s="27">
        <f>N23+N24</f>
        <v>0</v>
      </c>
    </row>
    <row r="26" spans="2:16" x14ac:dyDescent="0.25">
      <c r="B26" s="113"/>
      <c r="C26" s="113"/>
      <c r="D26" s="113"/>
      <c r="E26" s="113"/>
      <c r="F26" s="113"/>
      <c r="G26" s="113"/>
      <c r="H26" s="113"/>
      <c r="I26" s="113"/>
      <c r="J26" s="113"/>
      <c r="K26" s="113"/>
      <c r="L26" s="113"/>
      <c r="M26" s="113"/>
      <c r="N26" s="114"/>
    </row>
    <row r="27" spans="2:16" ht="18.600000000000001" thickBot="1" x14ac:dyDescent="0.4">
      <c r="B27" s="211" t="s">
        <v>288</v>
      </c>
      <c r="D27" s="113"/>
      <c r="E27" s="113"/>
      <c r="F27" s="113"/>
      <c r="G27" s="113"/>
      <c r="H27" s="113"/>
      <c r="I27" s="113"/>
      <c r="J27" s="113"/>
      <c r="K27" s="113"/>
      <c r="L27" s="113"/>
      <c r="M27" s="113"/>
      <c r="N27" s="114"/>
    </row>
    <row r="28" spans="2:16" s="172" customFormat="1" ht="31.2" x14ac:dyDescent="0.3">
      <c r="B28" s="207" t="s">
        <v>10</v>
      </c>
      <c r="C28" s="208" t="s">
        <v>11</v>
      </c>
      <c r="D28" s="208" t="s">
        <v>247</v>
      </c>
      <c r="E28" s="208" t="s">
        <v>13</v>
      </c>
      <c r="F28" s="208" t="s">
        <v>14</v>
      </c>
      <c r="G28" s="208" t="s">
        <v>220</v>
      </c>
      <c r="H28" s="193" t="s">
        <v>298</v>
      </c>
      <c r="I28" s="193" t="s">
        <v>202</v>
      </c>
      <c r="J28" s="193" t="s">
        <v>15</v>
      </c>
      <c r="K28" s="194" t="s">
        <v>34</v>
      </c>
      <c r="L28" s="232"/>
    </row>
    <row r="29" spans="2:16" ht="14.4" thickBot="1" x14ac:dyDescent="0.3">
      <c r="B29" s="33" t="s">
        <v>67</v>
      </c>
      <c r="C29" s="34" t="s">
        <v>69</v>
      </c>
      <c r="D29" s="34" t="s">
        <v>70</v>
      </c>
      <c r="E29" s="108">
        <v>4434</v>
      </c>
      <c r="F29" s="37">
        <v>2</v>
      </c>
      <c r="G29" s="37" t="s">
        <v>251</v>
      </c>
      <c r="H29" s="147">
        <v>1</v>
      </c>
      <c r="I29" s="35"/>
      <c r="J29" s="34">
        <v>168</v>
      </c>
      <c r="K29" s="146">
        <f>H29*I29*J29</f>
        <v>0</v>
      </c>
      <c r="L29" s="113"/>
      <c r="M29" s="113"/>
      <c r="N29" s="113"/>
      <c r="O29" s="113"/>
      <c r="P29" s="113"/>
    </row>
    <row r="30" spans="2:16" ht="14.4" thickBot="1" x14ac:dyDescent="0.3">
      <c r="B30" s="332" t="s">
        <v>33</v>
      </c>
      <c r="C30" s="333"/>
      <c r="D30" s="333"/>
      <c r="E30" s="333"/>
      <c r="F30" s="333"/>
      <c r="G30" s="333"/>
      <c r="H30" s="333"/>
      <c r="I30" s="333"/>
      <c r="J30" s="333"/>
      <c r="K30" s="129">
        <f>K29</f>
        <v>0</v>
      </c>
      <c r="L30" s="113"/>
      <c r="M30" s="113"/>
      <c r="N30" s="113"/>
      <c r="O30" s="113"/>
      <c r="P30" s="113"/>
    </row>
    <row r="31" spans="2:16" ht="14.4" thickBot="1" x14ac:dyDescent="0.3">
      <c r="B31" s="332" t="s">
        <v>35</v>
      </c>
      <c r="C31" s="333"/>
      <c r="D31" s="333"/>
      <c r="E31" s="333"/>
      <c r="F31" s="333"/>
      <c r="G31" s="333"/>
      <c r="H31" s="333"/>
      <c r="I31" s="333"/>
      <c r="J31" s="333"/>
      <c r="K31" s="129">
        <f>K30*15%</f>
        <v>0</v>
      </c>
      <c r="L31" s="1"/>
      <c r="M31" s="113"/>
      <c r="N31" s="113"/>
      <c r="O31" s="113"/>
      <c r="P31" s="113"/>
    </row>
    <row r="32" spans="2:16" ht="14.4" thickBot="1" x14ac:dyDescent="0.3">
      <c r="B32" s="332" t="s">
        <v>36</v>
      </c>
      <c r="C32" s="333"/>
      <c r="D32" s="333"/>
      <c r="E32" s="333"/>
      <c r="F32" s="333"/>
      <c r="G32" s="333"/>
      <c r="H32" s="333"/>
      <c r="I32" s="333"/>
      <c r="J32" s="333"/>
      <c r="K32" s="129">
        <f>K31+K30</f>
        <v>0</v>
      </c>
      <c r="L32" s="1"/>
      <c r="M32" s="113"/>
      <c r="N32" s="113"/>
      <c r="O32" s="113"/>
      <c r="P32" s="113"/>
    </row>
    <row r="33" spans="2:8" ht="14.4" thickBot="1" x14ac:dyDescent="0.3"/>
    <row r="34" spans="2:8" ht="14.4" thickBot="1" x14ac:dyDescent="0.3">
      <c r="C34" s="346" t="s">
        <v>37</v>
      </c>
      <c r="D34" s="340" t="s">
        <v>204</v>
      </c>
      <c r="E34" s="341"/>
      <c r="F34" s="341"/>
      <c r="G34" s="342"/>
      <c r="H34" s="19">
        <f>(N25+K32)*12</f>
        <v>0</v>
      </c>
    </row>
    <row r="35" spans="2:8" ht="14.4" thickBot="1" x14ac:dyDescent="0.3">
      <c r="C35" s="347"/>
      <c r="D35" s="301" t="s">
        <v>205</v>
      </c>
      <c r="E35" s="302"/>
      <c r="F35" s="302"/>
      <c r="G35" s="343"/>
      <c r="H35" s="19">
        <f>(H34*D41)+H34</f>
        <v>0</v>
      </c>
    </row>
    <row r="36" spans="2:8" ht="14.4" thickBot="1" x14ac:dyDescent="0.3">
      <c r="C36" s="347"/>
      <c r="D36" s="301" t="s">
        <v>206</v>
      </c>
      <c r="E36" s="302"/>
      <c r="F36" s="302"/>
      <c r="G36" s="343"/>
      <c r="H36" s="19">
        <f>(H35*E41)+H35</f>
        <v>0</v>
      </c>
    </row>
    <row r="37" spans="2:8" ht="14.4" thickBot="1" x14ac:dyDescent="0.3">
      <c r="C37" s="348"/>
      <c r="D37" s="344" t="s">
        <v>227</v>
      </c>
      <c r="E37" s="303"/>
      <c r="F37" s="303"/>
      <c r="G37" s="345"/>
      <c r="H37" s="86">
        <f>SUM(H34:H36)</f>
        <v>0</v>
      </c>
    </row>
    <row r="39" spans="2:8" ht="18.600000000000001" thickBot="1" x14ac:dyDescent="0.4">
      <c r="B39" s="1"/>
      <c r="C39" s="353" t="s">
        <v>42</v>
      </c>
      <c r="D39" s="353"/>
      <c r="E39" s="353"/>
      <c r="F39" s="353"/>
    </row>
    <row r="40" spans="2:8" ht="18.75" customHeight="1" thickBot="1" x14ac:dyDescent="0.35">
      <c r="C40" s="243" t="s">
        <v>39</v>
      </c>
      <c r="D40" s="244" t="s">
        <v>40</v>
      </c>
      <c r="E40" s="244" t="s">
        <v>41</v>
      </c>
      <c r="F40" s="245" t="s">
        <v>19</v>
      </c>
    </row>
    <row r="41" spans="2:8" ht="18" customHeight="1" thickBot="1" x14ac:dyDescent="0.3">
      <c r="C41" s="15" t="s">
        <v>304</v>
      </c>
      <c r="D41" s="90"/>
      <c r="E41" s="90"/>
      <c r="F41" s="30"/>
    </row>
    <row r="45" spans="2:8" x14ac:dyDescent="0.25">
      <c r="B45" s="20"/>
      <c r="C45" s="20"/>
      <c r="F45" s="20"/>
      <c r="G45" s="20"/>
    </row>
    <row r="46" spans="2:8" x14ac:dyDescent="0.25">
      <c r="B46" s="331" t="s">
        <v>44</v>
      </c>
      <c r="C46" s="331"/>
      <c r="F46" s="331" t="s">
        <v>45</v>
      </c>
      <c r="G46" s="331"/>
    </row>
    <row r="47" spans="2:8" x14ac:dyDescent="0.25">
      <c r="B47" s="23"/>
      <c r="C47" s="23"/>
      <c r="F47" s="23"/>
    </row>
    <row r="48" spans="2:8" x14ac:dyDescent="0.25">
      <c r="B48" s="23"/>
      <c r="C48" s="23"/>
      <c r="F48" s="23"/>
    </row>
    <row r="49" spans="2:7" x14ac:dyDescent="0.25">
      <c r="B49" s="24"/>
      <c r="C49" s="25"/>
      <c r="F49" s="24"/>
      <c r="G49" s="21"/>
    </row>
    <row r="50" spans="2:7" x14ac:dyDescent="0.25">
      <c r="B50" s="331" t="s">
        <v>46</v>
      </c>
      <c r="C50" s="331"/>
      <c r="F50" s="331" t="s">
        <v>47</v>
      </c>
      <c r="G50" s="331"/>
    </row>
  </sheetData>
  <protectedRanges>
    <protectedRange sqref="C7:C8" name="Range1_14_2_1_2_1_2_2_2_2_1_2_1_2_2_3_1"/>
  </protectedRanges>
  <mergeCells count="23">
    <mergeCell ref="B50:C50"/>
    <mergeCell ref="F50:G50"/>
    <mergeCell ref="B46:C46"/>
    <mergeCell ref="F46:G46"/>
    <mergeCell ref="B23:M23"/>
    <mergeCell ref="B24:M24"/>
    <mergeCell ref="B25:M25"/>
    <mergeCell ref="D34:G34"/>
    <mergeCell ref="C39:F39"/>
    <mergeCell ref="D35:G35"/>
    <mergeCell ref="D36:G36"/>
    <mergeCell ref="D37:G37"/>
    <mergeCell ref="C34:C37"/>
    <mergeCell ref="B30:J30"/>
    <mergeCell ref="B31:J31"/>
    <mergeCell ref="B32:J32"/>
    <mergeCell ref="A2:A7"/>
    <mergeCell ref="C2:G2"/>
    <mergeCell ref="C3:G3"/>
    <mergeCell ref="C4:G4"/>
    <mergeCell ref="C6:G6"/>
    <mergeCell ref="C7:G7"/>
    <mergeCell ref="C5:G5"/>
  </mergeCells>
  <pageMargins left="0.25" right="0.25" top="0.75" bottom="0.75" header="0.3" footer="0.3"/>
  <pageSetup paperSize="8"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9"/>
  <sheetViews>
    <sheetView topLeftCell="A29" workbookViewId="0">
      <selection activeCell="P2" sqref="A2:P60"/>
    </sheetView>
  </sheetViews>
  <sheetFormatPr defaultColWidth="9.109375" defaultRowHeight="13.8" x14ac:dyDescent="0.25"/>
  <cols>
    <col min="1" max="1" width="9.109375" style="4"/>
    <col min="2" max="2" width="23.88671875" style="4" customWidth="1"/>
    <col min="3" max="3" width="32.5546875" style="4" bestFit="1" customWidth="1"/>
    <col min="4" max="4" width="16" style="4" customWidth="1"/>
    <col min="5" max="5" width="15.109375" style="4" customWidth="1"/>
    <col min="6" max="6" width="16.6640625" style="4" customWidth="1"/>
    <col min="7" max="7" width="39.44140625" style="4" customWidth="1"/>
    <col min="8" max="8" width="18.44140625" style="4" customWidth="1"/>
    <col min="9" max="9" width="17.44140625" style="4" customWidth="1"/>
    <col min="10" max="10" width="19.5546875" style="4" customWidth="1"/>
    <col min="11" max="11" width="19" style="4" customWidth="1"/>
    <col min="12" max="12" width="17.88671875" style="4" customWidth="1"/>
    <col min="13" max="13" width="18.5546875" style="4" customWidth="1"/>
    <col min="14" max="14" width="19.109375" style="4" customWidth="1"/>
    <col min="15" max="15" width="17.109375" style="4" customWidth="1"/>
    <col min="16" max="16" width="21.109375" style="4" customWidth="1"/>
    <col min="17" max="17" width="24.44140625" style="4" customWidth="1"/>
    <col min="18" max="18" width="23.109375" style="4" customWidth="1"/>
    <col min="19" max="16384" width="9.109375" style="4"/>
  </cols>
  <sheetData>
    <row r="1" spans="1:16" ht="14.4" thickBot="1" x14ac:dyDescent="0.3"/>
    <row r="2" spans="1:16" ht="30" customHeight="1" thickBot="1" x14ac:dyDescent="0.3">
      <c r="A2" s="318" t="s">
        <v>0</v>
      </c>
      <c r="B2" s="16" t="s">
        <v>1</v>
      </c>
      <c r="C2" s="321" t="s">
        <v>320</v>
      </c>
      <c r="D2" s="322"/>
      <c r="E2" s="322"/>
      <c r="F2" s="322"/>
      <c r="G2" s="323"/>
    </row>
    <row r="3" spans="1:16" ht="30" customHeight="1" thickBot="1" x14ac:dyDescent="0.3">
      <c r="A3" s="319"/>
      <c r="B3" s="17" t="s">
        <v>2</v>
      </c>
      <c r="C3" s="321" t="s">
        <v>3</v>
      </c>
      <c r="D3" s="322"/>
      <c r="E3" s="322"/>
      <c r="F3" s="322"/>
      <c r="G3" s="323"/>
    </row>
    <row r="4" spans="1:16" ht="30" customHeight="1" thickBot="1" x14ac:dyDescent="0.3">
      <c r="A4" s="319"/>
      <c r="B4" s="17" t="s">
        <v>4</v>
      </c>
      <c r="C4" s="324" t="s">
        <v>82</v>
      </c>
      <c r="D4" s="325"/>
      <c r="E4" s="325"/>
      <c r="F4" s="325"/>
      <c r="G4" s="326"/>
    </row>
    <row r="5" spans="1:16" ht="30" customHeight="1" thickBot="1" x14ac:dyDescent="0.3">
      <c r="A5" s="319"/>
      <c r="B5" s="17" t="s">
        <v>284</v>
      </c>
      <c r="C5" s="324" t="s">
        <v>300</v>
      </c>
      <c r="D5" s="325"/>
      <c r="E5" s="325"/>
      <c r="F5" s="325"/>
      <c r="G5" s="326"/>
    </row>
    <row r="6" spans="1:16" ht="30" customHeight="1" thickBot="1" x14ac:dyDescent="0.3">
      <c r="A6" s="319"/>
      <c r="B6" s="17" t="s">
        <v>6</v>
      </c>
      <c r="C6" s="321" t="s">
        <v>7</v>
      </c>
      <c r="D6" s="322"/>
      <c r="E6" s="322"/>
      <c r="F6" s="322"/>
      <c r="G6" s="323"/>
    </row>
    <row r="7" spans="1:16" ht="34.5" customHeight="1" thickBot="1" x14ac:dyDescent="0.3">
      <c r="A7" s="320"/>
      <c r="B7" s="18" t="s">
        <v>8</v>
      </c>
      <c r="C7" s="327"/>
      <c r="D7" s="328"/>
      <c r="E7" s="328"/>
      <c r="F7" s="328"/>
      <c r="G7" s="329"/>
    </row>
    <row r="9" spans="1:16" ht="18.600000000000001" thickBot="1" x14ac:dyDescent="0.4">
      <c r="B9" s="202" t="s">
        <v>287</v>
      </c>
    </row>
    <row r="10" spans="1:16" s="191" customFormat="1" ht="31.8" thickBot="1" x14ac:dyDescent="0.35">
      <c r="B10" s="227" t="s">
        <v>10</v>
      </c>
      <c r="C10" s="229" t="s">
        <v>11</v>
      </c>
      <c r="D10" s="247" t="s">
        <v>247</v>
      </c>
      <c r="E10" s="193" t="s">
        <v>13</v>
      </c>
      <c r="F10" s="193" t="s">
        <v>14</v>
      </c>
      <c r="G10" s="193" t="s">
        <v>220</v>
      </c>
      <c r="H10" s="193" t="s">
        <v>294</v>
      </c>
      <c r="I10" s="193" t="s">
        <v>203</v>
      </c>
      <c r="J10" s="193" t="s">
        <v>15</v>
      </c>
      <c r="K10" s="193" t="s">
        <v>331</v>
      </c>
      <c r="L10" s="193" t="s">
        <v>16</v>
      </c>
      <c r="M10" s="193" t="s">
        <v>17</v>
      </c>
      <c r="N10" s="193" t="s">
        <v>18</v>
      </c>
      <c r="O10" s="193" t="s">
        <v>190</v>
      </c>
      <c r="P10" s="194" t="s">
        <v>19</v>
      </c>
    </row>
    <row r="11" spans="1:16" x14ac:dyDescent="0.25">
      <c r="B11" s="41" t="s">
        <v>85</v>
      </c>
      <c r="C11" s="42" t="s">
        <v>86</v>
      </c>
      <c r="D11" s="2" t="s">
        <v>30</v>
      </c>
      <c r="E11" s="28">
        <v>6564</v>
      </c>
      <c r="F11" s="29">
        <v>6</v>
      </c>
      <c r="G11" s="84" t="s">
        <v>264</v>
      </c>
      <c r="H11" s="127">
        <v>3</v>
      </c>
      <c r="I11" s="97"/>
      <c r="J11" s="2">
        <v>168</v>
      </c>
      <c r="K11" s="7">
        <f t="shared" ref="K11:K18" si="0">(H11*I11*J11)</f>
        <v>0</v>
      </c>
      <c r="L11" s="6"/>
      <c r="M11" s="6"/>
      <c r="N11" s="6"/>
      <c r="O11" s="7">
        <f t="shared" ref="O11:O17" si="1">K11+L11+M11+N11</f>
        <v>0</v>
      </c>
      <c r="P11" s="97"/>
    </row>
    <row r="12" spans="1:16" ht="27.6" x14ac:dyDescent="0.25">
      <c r="B12" s="31" t="s">
        <v>85</v>
      </c>
      <c r="C12" s="92" t="s">
        <v>272</v>
      </c>
      <c r="D12" s="2" t="s">
        <v>32</v>
      </c>
      <c r="E12" s="28">
        <v>3060</v>
      </c>
      <c r="F12" s="29">
        <v>1</v>
      </c>
      <c r="G12" s="84" t="s">
        <v>266</v>
      </c>
      <c r="H12" s="127">
        <v>1</v>
      </c>
      <c r="I12" s="97"/>
      <c r="J12" s="2">
        <v>168</v>
      </c>
      <c r="K12" s="7">
        <f t="shared" si="0"/>
        <v>0</v>
      </c>
      <c r="L12" s="6"/>
      <c r="M12" s="6"/>
      <c r="N12" s="6"/>
      <c r="O12" s="7">
        <f t="shared" si="1"/>
        <v>0</v>
      </c>
      <c r="P12" s="97"/>
    </row>
    <row r="13" spans="1:16" x14ac:dyDescent="0.25">
      <c r="B13" s="31" t="s">
        <v>112</v>
      </c>
      <c r="C13" s="2" t="s">
        <v>113</v>
      </c>
      <c r="D13" s="2" t="s">
        <v>30</v>
      </c>
      <c r="E13" s="28">
        <v>973</v>
      </c>
      <c r="F13" s="29">
        <v>1</v>
      </c>
      <c r="G13" s="29" t="s">
        <v>228</v>
      </c>
      <c r="H13" s="127">
        <v>2</v>
      </c>
      <c r="I13" s="97"/>
      <c r="J13" s="2">
        <v>168</v>
      </c>
      <c r="K13" s="7">
        <f t="shared" si="0"/>
        <v>0</v>
      </c>
      <c r="L13" s="6"/>
      <c r="M13" s="6"/>
      <c r="N13" s="6"/>
      <c r="O13" s="7">
        <f t="shared" si="1"/>
        <v>0</v>
      </c>
      <c r="P13" s="97"/>
    </row>
    <row r="14" spans="1:16" x14ac:dyDescent="0.25">
      <c r="B14" s="31" t="s">
        <v>88</v>
      </c>
      <c r="C14" s="2" t="s">
        <v>89</v>
      </c>
      <c r="D14" s="2" t="s">
        <v>30</v>
      </c>
      <c r="E14" s="28">
        <v>735</v>
      </c>
      <c r="F14" s="29">
        <v>1</v>
      </c>
      <c r="G14" s="29" t="s">
        <v>228</v>
      </c>
      <c r="H14" s="127">
        <v>1</v>
      </c>
      <c r="I14" s="97"/>
      <c r="J14" s="2">
        <v>168</v>
      </c>
      <c r="K14" s="7">
        <f t="shared" si="0"/>
        <v>0</v>
      </c>
      <c r="L14" s="6"/>
      <c r="M14" s="6"/>
      <c r="N14" s="6"/>
      <c r="O14" s="7">
        <f t="shared" si="1"/>
        <v>0</v>
      </c>
      <c r="P14" s="97"/>
    </row>
    <row r="15" spans="1:16" x14ac:dyDescent="0.25">
      <c r="B15" s="31" t="s">
        <v>90</v>
      </c>
      <c r="C15" s="2" t="s">
        <v>91</v>
      </c>
      <c r="D15" s="2" t="s">
        <v>30</v>
      </c>
      <c r="E15" s="28">
        <v>1070</v>
      </c>
      <c r="F15" s="29">
        <v>2</v>
      </c>
      <c r="G15" s="29" t="s">
        <v>256</v>
      </c>
      <c r="H15" s="127">
        <v>1</v>
      </c>
      <c r="I15" s="97"/>
      <c r="J15" s="2">
        <v>168</v>
      </c>
      <c r="K15" s="7">
        <f t="shared" si="0"/>
        <v>0</v>
      </c>
      <c r="L15" s="6"/>
      <c r="M15" s="6"/>
      <c r="N15" s="6"/>
      <c r="O15" s="7">
        <f t="shared" si="1"/>
        <v>0</v>
      </c>
      <c r="P15" s="97"/>
    </row>
    <row r="16" spans="1:16" x14ac:dyDescent="0.25">
      <c r="B16" s="31" t="s">
        <v>85</v>
      </c>
      <c r="C16" s="2" t="s">
        <v>92</v>
      </c>
      <c r="D16" s="2" t="s">
        <v>30</v>
      </c>
      <c r="E16" s="28">
        <v>4507</v>
      </c>
      <c r="F16" s="29">
        <v>4</v>
      </c>
      <c r="G16" s="29" t="s">
        <v>228</v>
      </c>
      <c r="H16" s="127">
        <v>3</v>
      </c>
      <c r="I16" s="97"/>
      <c r="J16" s="2">
        <v>168</v>
      </c>
      <c r="K16" s="7">
        <f t="shared" si="0"/>
        <v>0</v>
      </c>
      <c r="L16" s="6"/>
      <c r="M16" s="6"/>
      <c r="N16" s="6"/>
      <c r="O16" s="7">
        <f t="shared" si="1"/>
        <v>0</v>
      </c>
      <c r="P16" s="97"/>
    </row>
    <row r="17" spans="2:16" x14ac:dyDescent="0.25">
      <c r="B17" s="31" t="s">
        <v>85</v>
      </c>
      <c r="C17" s="2" t="s">
        <v>273</v>
      </c>
      <c r="D17" s="2" t="s">
        <v>29</v>
      </c>
      <c r="E17" s="28">
        <v>60</v>
      </c>
      <c r="F17" s="29">
        <v>1</v>
      </c>
      <c r="G17" s="84" t="s">
        <v>266</v>
      </c>
      <c r="H17" s="127">
        <v>1</v>
      </c>
      <c r="I17" s="97"/>
      <c r="J17" s="2">
        <v>168</v>
      </c>
      <c r="K17" s="7">
        <f t="shared" si="0"/>
        <v>0</v>
      </c>
      <c r="L17" s="6"/>
      <c r="M17" s="6"/>
      <c r="N17" s="6"/>
      <c r="O17" s="7">
        <f t="shared" si="1"/>
        <v>0</v>
      </c>
      <c r="P17" s="97"/>
    </row>
    <row r="18" spans="2:16" ht="14.4" thickBot="1" x14ac:dyDescent="0.3">
      <c r="B18" s="33" t="s">
        <v>93</v>
      </c>
      <c r="C18" s="34" t="s">
        <v>94</v>
      </c>
      <c r="D18" s="34" t="s">
        <v>84</v>
      </c>
      <c r="E18" s="40">
        <v>9067</v>
      </c>
      <c r="F18" s="37">
        <v>2</v>
      </c>
      <c r="G18" s="37" t="s">
        <v>256</v>
      </c>
      <c r="H18" s="147">
        <v>5</v>
      </c>
      <c r="I18" s="98"/>
      <c r="J18" s="34">
        <v>168</v>
      </c>
      <c r="K18" s="36">
        <f t="shared" si="0"/>
        <v>0</v>
      </c>
      <c r="L18" s="35"/>
      <c r="M18" s="35"/>
      <c r="N18" s="35"/>
      <c r="O18" s="36">
        <f>K18+L18+M18+N18</f>
        <v>0</v>
      </c>
      <c r="P18" s="97"/>
    </row>
    <row r="19" spans="2:16" ht="14.4" thickBot="1" x14ac:dyDescent="0.3">
      <c r="B19" s="349" t="s">
        <v>33</v>
      </c>
      <c r="C19" s="350"/>
      <c r="D19" s="350"/>
      <c r="E19" s="350"/>
      <c r="F19" s="350"/>
      <c r="G19" s="350"/>
      <c r="H19" s="350"/>
      <c r="I19" s="350"/>
      <c r="J19" s="350"/>
      <c r="K19" s="350"/>
      <c r="L19" s="350"/>
      <c r="M19" s="351"/>
      <c r="N19" s="32">
        <f>SUM(O11:O18)</f>
        <v>0</v>
      </c>
      <c r="O19" s="39"/>
    </row>
    <row r="20" spans="2:16" ht="14.4" thickBot="1" x14ac:dyDescent="0.3">
      <c r="B20" s="332" t="s">
        <v>35</v>
      </c>
      <c r="C20" s="333"/>
      <c r="D20" s="333"/>
      <c r="E20" s="333"/>
      <c r="F20" s="333"/>
      <c r="G20" s="333"/>
      <c r="H20" s="333"/>
      <c r="I20" s="333"/>
      <c r="J20" s="333"/>
      <c r="K20" s="333"/>
      <c r="L20" s="333"/>
      <c r="M20" s="352"/>
      <c r="N20" s="26">
        <f>N19*15%</f>
        <v>0</v>
      </c>
    </row>
    <row r="21" spans="2:16" ht="14.4" thickBot="1" x14ac:dyDescent="0.3">
      <c r="B21" s="332" t="s">
        <v>36</v>
      </c>
      <c r="C21" s="333"/>
      <c r="D21" s="333"/>
      <c r="E21" s="333"/>
      <c r="F21" s="333"/>
      <c r="G21" s="333"/>
      <c r="H21" s="333"/>
      <c r="I21" s="333"/>
      <c r="J21" s="333"/>
      <c r="K21" s="333"/>
      <c r="L21" s="333"/>
      <c r="M21" s="352"/>
      <c r="N21" s="27">
        <f>N19+N20</f>
        <v>0</v>
      </c>
    </row>
    <row r="22" spans="2:16" x14ac:dyDescent="0.25">
      <c r="B22" s="113"/>
      <c r="C22" s="113"/>
      <c r="D22" s="113"/>
      <c r="E22" s="113"/>
      <c r="F22" s="113"/>
      <c r="G22" s="113"/>
      <c r="H22" s="113"/>
      <c r="I22" s="113"/>
      <c r="J22" s="113"/>
      <c r="K22" s="113"/>
      <c r="L22" s="113"/>
      <c r="M22" s="113"/>
      <c r="N22" s="114"/>
    </row>
    <row r="23" spans="2:16" ht="18.600000000000001" thickBot="1" x14ac:dyDescent="0.4">
      <c r="B23" s="211" t="s">
        <v>288</v>
      </c>
      <c r="D23" s="100"/>
      <c r="E23" s="113"/>
      <c r="F23" s="113"/>
      <c r="G23" s="113"/>
      <c r="H23" s="113"/>
      <c r="I23" s="113"/>
      <c r="J23" s="113"/>
      <c r="K23" s="113"/>
      <c r="L23" s="113"/>
      <c r="M23" s="113"/>
      <c r="N23" s="114"/>
    </row>
    <row r="24" spans="2:16" s="256" customFormat="1" ht="31.8" thickBot="1" x14ac:dyDescent="0.35">
      <c r="B24" s="227" t="s">
        <v>10</v>
      </c>
      <c r="C24" s="229" t="s">
        <v>11</v>
      </c>
      <c r="D24" s="247" t="s">
        <v>332</v>
      </c>
      <c r="E24" s="193" t="s">
        <v>13</v>
      </c>
      <c r="F24" s="193" t="s">
        <v>14</v>
      </c>
      <c r="G24" s="193" t="s">
        <v>220</v>
      </c>
      <c r="H24" s="193" t="s">
        <v>298</v>
      </c>
      <c r="I24" s="193" t="s">
        <v>202</v>
      </c>
      <c r="J24" s="193" t="s">
        <v>15</v>
      </c>
      <c r="K24" s="194" t="s">
        <v>34</v>
      </c>
    </row>
    <row r="25" spans="2:16" x14ac:dyDescent="0.25">
      <c r="B25" s="41" t="s">
        <v>85</v>
      </c>
      <c r="C25" s="42" t="s">
        <v>86</v>
      </c>
      <c r="D25" s="2" t="s">
        <v>30</v>
      </c>
      <c r="E25" s="28">
        <v>6564</v>
      </c>
      <c r="F25" s="29">
        <v>6</v>
      </c>
      <c r="G25" s="84" t="s">
        <v>264</v>
      </c>
      <c r="H25" s="127">
        <v>1</v>
      </c>
      <c r="I25" s="252"/>
      <c r="J25" s="8">
        <v>168</v>
      </c>
      <c r="K25" s="122">
        <f>H25*I25*J25</f>
        <v>0</v>
      </c>
    </row>
    <row r="26" spans="2:16" ht="14.4" thickBot="1" x14ac:dyDescent="0.3">
      <c r="B26" s="33" t="s">
        <v>93</v>
      </c>
      <c r="C26" s="34" t="s">
        <v>94</v>
      </c>
      <c r="D26" s="34" t="s">
        <v>84</v>
      </c>
      <c r="E26" s="40">
        <v>9067</v>
      </c>
      <c r="F26" s="37">
        <v>2</v>
      </c>
      <c r="G26" s="37" t="s">
        <v>256</v>
      </c>
      <c r="H26" s="147">
        <v>1</v>
      </c>
      <c r="I26" s="140"/>
      <c r="J26" s="38">
        <v>168</v>
      </c>
      <c r="K26" s="123">
        <f>(H26*I26*J26)</f>
        <v>0</v>
      </c>
    </row>
    <row r="27" spans="2:16" ht="14.4" thickBot="1" x14ac:dyDescent="0.3">
      <c r="B27" s="332" t="s">
        <v>33</v>
      </c>
      <c r="C27" s="333"/>
      <c r="D27" s="333"/>
      <c r="E27" s="333"/>
      <c r="F27" s="333"/>
      <c r="G27" s="333"/>
      <c r="H27" s="333"/>
      <c r="I27" s="333"/>
      <c r="J27" s="352"/>
      <c r="K27" s="168">
        <f>SUM(K25:K26)</f>
        <v>0</v>
      </c>
      <c r="L27" s="70"/>
      <c r="M27" s="115"/>
    </row>
    <row r="28" spans="2:16" ht="14.4" thickBot="1" x14ac:dyDescent="0.3">
      <c r="B28" s="332" t="s">
        <v>35</v>
      </c>
      <c r="C28" s="333"/>
      <c r="D28" s="333"/>
      <c r="E28" s="333"/>
      <c r="F28" s="333"/>
      <c r="G28" s="333"/>
      <c r="H28" s="333"/>
      <c r="I28" s="333"/>
      <c r="J28" s="333"/>
      <c r="K28" s="168">
        <f>K27*15%</f>
        <v>0</v>
      </c>
      <c r="L28" s="70"/>
      <c r="M28" s="115"/>
    </row>
    <row r="29" spans="2:16" ht="14.4" thickBot="1" x14ac:dyDescent="0.3">
      <c r="B29" s="332" t="s">
        <v>36</v>
      </c>
      <c r="C29" s="333"/>
      <c r="D29" s="333"/>
      <c r="E29" s="333"/>
      <c r="F29" s="333"/>
      <c r="G29" s="333"/>
      <c r="H29" s="333"/>
      <c r="I29" s="333"/>
      <c r="J29" s="333"/>
      <c r="K29" s="168">
        <f>K27+K28</f>
        <v>0</v>
      </c>
      <c r="L29" s="70"/>
      <c r="M29" s="115"/>
    </row>
    <row r="30" spans="2:16" x14ac:dyDescent="0.25">
      <c r="B30" s="113"/>
      <c r="C30" s="113"/>
      <c r="D30" s="113"/>
      <c r="E30" s="113"/>
      <c r="F30" s="113"/>
      <c r="G30" s="113"/>
      <c r="H30" s="113"/>
      <c r="I30" s="113"/>
      <c r="J30" s="113"/>
      <c r="K30" s="169"/>
      <c r="L30" s="70"/>
      <c r="M30" s="115"/>
    </row>
    <row r="31" spans="2:16" ht="18.600000000000001" thickBot="1" x14ac:dyDescent="0.4">
      <c r="B31" s="205" t="s">
        <v>301</v>
      </c>
      <c r="D31" s="39"/>
      <c r="E31" s="124"/>
      <c r="F31" s="125"/>
      <c r="G31" s="125"/>
      <c r="H31" s="126"/>
      <c r="I31" s="115"/>
      <c r="J31" s="115"/>
      <c r="K31" s="115"/>
      <c r="L31" s="70"/>
      <c r="M31" s="115"/>
    </row>
    <row r="32" spans="2:16" s="191" customFormat="1" ht="31.8" thickBot="1" x14ac:dyDescent="0.35">
      <c r="B32" s="227" t="s">
        <v>10</v>
      </c>
      <c r="C32" s="229" t="s">
        <v>11</v>
      </c>
      <c r="D32" s="247" t="s">
        <v>332</v>
      </c>
      <c r="E32" s="193" t="s">
        <v>13</v>
      </c>
      <c r="F32" s="193" t="s">
        <v>14</v>
      </c>
      <c r="G32" s="193" t="s">
        <v>220</v>
      </c>
      <c r="H32" s="193" t="s">
        <v>299</v>
      </c>
      <c r="I32" s="193" t="s">
        <v>302</v>
      </c>
      <c r="J32" s="193" t="s">
        <v>15</v>
      </c>
      <c r="K32" s="194" t="s">
        <v>34</v>
      </c>
      <c r="L32" s="248"/>
      <c r="M32" s="246"/>
    </row>
    <row r="33" spans="2:16" x14ac:dyDescent="0.25">
      <c r="B33" s="31" t="s">
        <v>88</v>
      </c>
      <c r="C33" s="2" t="s">
        <v>89</v>
      </c>
      <c r="D33" s="2" t="s">
        <v>30</v>
      </c>
      <c r="E33" s="28">
        <v>735</v>
      </c>
      <c r="F33" s="29">
        <v>1</v>
      </c>
      <c r="G33" s="8" t="s">
        <v>228</v>
      </c>
      <c r="H33" s="127">
        <v>1</v>
      </c>
      <c r="I33" s="97"/>
      <c r="J33" s="2">
        <v>168</v>
      </c>
      <c r="K33" s="7">
        <f>H33*I33*J33</f>
        <v>0</v>
      </c>
      <c r="L33" s="70"/>
      <c r="M33" s="115"/>
    </row>
    <row r="34" spans="2:16" x14ac:dyDescent="0.25">
      <c r="B34" s="31" t="s">
        <v>85</v>
      </c>
      <c r="C34" s="2" t="s">
        <v>92</v>
      </c>
      <c r="D34" s="2" t="s">
        <v>30</v>
      </c>
      <c r="E34" s="28">
        <v>4507</v>
      </c>
      <c r="F34" s="29">
        <v>4</v>
      </c>
      <c r="G34" s="8" t="s">
        <v>228</v>
      </c>
      <c r="H34" s="127">
        <v>1</v>
      </c>
      <c r="I34" s="97"/>
      <c r="J34" s="2">
        <v>168</v>
      </c>
      <c r="K34" s="7">
        <f>H34*I34*J34</f>
        <v>0</v>
      </c>
      <c r="L34" s="70"/>
      <c r="M34" s="115"/>
    </row>
    <row r="35" spans="2:16" ht="14.4" thickBot="1" x14ac:dyDescent="0.3">
      <c r="B35" s="88" t="s">
        <v>93</v>
      </c>
      <c r="C35" s="9" t="s">
        <v>94</v>
      </c>
      <c r="D35" s="9" t="s">
        <v>84</v>
      </c>
      <c r="E35" s="46">
        <v>9067</v>
      </c>
      <c r="F35" s="47">
        <v>2</v>
      </c>
      <c r="G35" s="47" t="s">
        <v>256</v>
      </c>
      <c r="H35" s="128">
        <v>1</v>
      </c>
      <c r="I35" s="99"/>
      <c r="J35" s="9">
        <v>168</v>
      </c>
      <c r="K35" s="107">
        <f>H35*I35*J35</f>
        <v>0</v>
      </c>
      <c r="L35" s="70"/>
      <c r="M35" s="115"/>
    </row>
    <row r="36" spans="2:16" ht="14.4" thickBot="1" x14ac:dyDescent="0.3">
      <c r="B36" s="332" t="s">
        <v>33</v>
      </c>
      <c r="C36" s="333"/>
      <c r="D36" s="333"/>
      <c r="E36" s="333"/>
      <c r="F36" s="333"/>
      <c r="G36" s="333"/>
      <c r="H36" s="333"/>
      <c r="I36" s="333"/>
      <c r="J36" s="162"/>
      <c r="K36" s="165">
        <f>SUM(K33:K35)</f>
        <v>0</v>
      </c>
      <c r="L36" s="1"/>
      <c r="M36" s="1"/>
      <c r="N36" s="39"/>
      <c r="O36" s="39"/>
      <c r="P36" s="39"/>
    </row>
    <row r="37" spans="2:16" ht="14.4" thickBot="1" x14ac:dyDescent="0.3">
      <c r="B37" s="332" t="s">
        <v>35</v>
      </c>
      <c r="C37" s="333"/>
      <c r="D37" s="333"/>
      <c r="E37" s="333"/>
      <c r="F37" s="333"/>
      <c r="G37" s="333"/>
      <c r="H37" s="333"/>
      <c r="I37" s="333"/>
      <c r="J37" s="333"/>
      <c r="K37" s="11">
        <f>K36*15%</f>
        <v>0</v>
      </c>
      <c r="L37" s="70"/>
      <c r="M37" s="115"/>
      <c r="N37" s="39"/>
      <c r="O37" s="39"/>
      <c r="P37" s="39"/>
    </row>
    <row r="38" spans="2:16" ht="14.4" thickBot="1" x14ac:dyDescent="0.3">
      <c r="B38" s="332" t="s">
        <v>36</v>
      </c>
      <c r="C38" s="333"/>
      <c r="D38" s="333"/>
      <c r="E38" s="333"/>
      <c r="F38" s="333"/>
      <c r="G38" s="333"/>
      <c r="H38" s="333"/>
      <c r="I38" s="333"/>
      <c r="J38" s="333"/>
      <c r="K38" s="167">
        <f>K36+K37</f>
        <v>0</v>
      </c>
      <c r="L38" s="70"/>
      <c r="M38" s="115"/>
      <c r="N38" s="39"/>
      <c r="O38" s="39"/>
      <c r="P38" s="39"/>
    </row>
    <row r="39" spans="2:16" x14ac:dyDescent="0.25">
      <c r="B39" s="39"/>
      <c r="C39" s="39"/>
      <c r="D39" s="39"/>
      <c r="E39" s="124"/>
      <c r="F39" s="125"/>
      <c r="G39" s="125"/>
      <c r="H39" s="126"/>
      <c r="I39" s="126"/>
      <c r="K39" s="39"/>
      <c r="L39" s="70"/>
      <c r="M39" s="115"/>
      <c r="N39" s="39"/>
      <c r="O39" s="39"/>
      <c r="P39" s="39"/>
    </row>
    <row r="40" spans="2:16" ht="14.4" thickBot="1" x14ac:dyDescent="0.3">
      <c r="B40" s="113"/>
      <c r="C40" s="113"/>
      <c r="D40" s="113"/>
      <c r="E40" s="113"/>
      <c r="F40" s="113"/>
      <c r="G40" s="113"/>
      <c r="H40" s="113"/>
      <c r="I40" s="113"/>
      <c r="L40" s="113"/>
      <c r="M40" s="113"/>
      <c r="N40" s="114"/>
    </row>
    <row r="41" spans="2:16" ht="14.4" thickBot="1" x14ac:dyDescent="0.3">
      <c r="C41" s="346" t="s">
        <v>37</v>
      </c>
      <c r="D41" s="340" t="s">
        <v>204</v>
      </c>
      <c r="E41" s="341"/>
      <c r="F41" s="341"/>
      <c r="G41" s="342"/>
      <c r="H41" s="19">
        <f>(N21+K29+K38)*12</f>
        <v>0</v>
      </c>
    </row>
    <row r="42" spans="2:16" ht="14.4" thickBot="1" x14ac:dyDescent="0.3">
      <c r="C42" s="347"/>
      <c r="D42" s="301" t="s">
        <v>205</v>
      </c>
      <c r="E42" s="302"/>
      <c r="F42" s="302"/>
      <c r="G42" s="343"/>
      <c r="H42" s="19">
        <f>(H41*D49)+H41</f>
        <v>0</v>
      </c>
    </row>
    <row r="43" spans="2:16" ht="14.4" thickBot="1" x14ac:dyDescent="0.3">
      <c r="C43" s="347"/>
      <c r="D43" s="301" t="s">
        <v>206</v>
      </c>
      <c r="E43" s="302"/>
      <c r="F43" s="302"/>
      <c r="G43" s="343"/>
      <c r="H43" s="19">
        <f>(H42*E49)+H42</f>
        <v>0</v>
      </c>
    </row>
    <row r="44" spans="2:16" ht="14.4" thickBot="1" x14ac:dyDescent="0.3">
      <c r="C44" s="348"/>
      <c r="D44" s="344" t="s">
        <v>227</v>
      </c>
      <c r="E44" s="303"/>
      <c r="F44" s="303"/>
      <c r="G44" s="345"/>
      <c r="H44" s="86">
        <f>SUM(H41:H43)</f>
        <v>0</v>
      </c>
    </row>
    <row r="47" spans="2:16" ht="18.600000000000001" thickBot="1" x14ac:dyDescent="0.4">
      <c r="B47" s="1"/>
      <c r="C47" s="353" t="s">
        <v>42</v>
      </c>
      <c r="D47" s="353"/>
      <c r="E47" s="353"/>
      <c r="F47" s="353"/>
    </row>
    <row r="48" spans="2:16" ht="18.75" customHeight="1" thickBot="1" x14ac:dyDescent="0.35">
      <c r="C48" s="227" t="s">
        <v>39</v>
      </c>
      <c r="D48" s="228" t="s">
        <v>40</v>
      </c>
      <c r="E48" s="228" t="s">
        <v>41</v>
      </c>
      <c r="F48" s="229" t="s">
        <v>19</v>
      </c>
    </row>
    <row r="49" spans="2:7" ht="18" customHeight="1" thickBot="1" x14ac:dyDescent="0.3">
      <c r="C49" s="15" t="s">
        <v>304</v>
      </c>
      <c r="D49" s="90"/>
      <c r="E49" s="90"/>
      <c r="F49" s="30"/>
    </row>
    <row r="54" spans="2:7" x14ac:dyDescent="0.25">
      <c r="B54" s="20"/>
      <c r="C54" s="20"/>
      <c r="F54" s="20"/>
      <c r="G54" s="20"/>
    </row>
    <row r="55" spans="2:7" x14ac:dyDescent="0.25">
      <c r="B55" s="331" t="s">
        <v>44</v>
      </c>
      <c r="C55" s="331"/>
      <c r="F55" s="331" t="s">
        <v>45</v>
      </c>
      <c r="G55" s="331"/>
    </row>
    <row r="56" spans="2:7" x14ac:dyDescent="0.25">
      <c r="B56" s="23"/>
      <c r="C56" s="23"/>
      <c r="F56" s="23"/>
    </row>
    <row r="57" spans="2:7" x14ac:dyDescent="0.25">
      <c r="B57" s="23"/>
      <c r="C57" s="23"/>
      <c r="F57" s="23"/>
    </row>
    <row r="58" spans="2:7" x14ac:dyDescent="0.25">
      <c r="B58" s="24"/>
      <c r="C58" s="25"/>
      <c r="F58" s="24"/>
      <c r="G58" s="21"/>
    </row>
    <row r="59" spans="2:7" x14ac:dyDescent="0.25">
      <c r="B59" s="331" t="s">
        <v>46</v>
      </c>
      <c r="C59" s="331"/>
      <c r="F59" s="331" t="s">
        <v>47</v>
      </c>
      <c r="G59" s="331"/>
    </row>
  </sheetData>
  <protectedRanges>
    <protectedRange sqref="C7:C8" name="Range1_14_2_1_2_1_2_2_2_2_1_2_1_2_2_3_1"/>
  </protectedRanges>
  <mergeCells count="26">
    <mergeCell ref="B59:C59"/>
    <mergeCell ref="F59:G59"/>
    <mergeCell ref="B55:C55"/>
    <mergeCell ref="F55:G55"/>
    <mergeCell ref="B19:M19"/>
    <mergeCell ref="B20:M20"/>
    <mergeCell ref="B21:M21"/>
    <mergeCell ref="D41:G41"/>
    <mergeCell ref="C47:F47"/>
    <mergeCell ref="D42:G42"/>
    <mergeCell ref="D43:G43"/>
    <mergeCell ref="D44:G44"/>
    <mergeCell ref="C41:C44"/>
    <mergeCell ref="B36:I36"/>
    <mergeCell ref="B37:J37"/>
    <mergeCell ref="B38:J38"/>
    <mergeCell ref="B28:J28"/>
    <mergeCell ref="B29:J29"/>
    <mergeCell ref="B27:J27"/>
    <mergeCell ref="A2:A7"/>
    <mergeCell ref="C2:G2"/>
    <mergeCell ref="C3:G3"/>
    <mergeCell ref="C4:G4"/>
    <mergeCell ref="C6:G6"/>
    <mergeCell ref="C7:G7"/>
    <mergeCell ref="C5:G5"/>
  </mergeCells>
  <pageMargins left="0.25" right="0.25" top="0.75" bottom="0.75" header="0.3" footer="0.3"/>
  <pageSetup paperSize="8"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3"/>
  <sheetViews>
    <sheetView topLeftCell="A20" workbookViewId="0">
      <selection activeCell="P2" sqref="A2:P47"/>
    </sheetView>
  </sheetViews>
  <sheetFormatPr defaultColWidth="9.109375" defaultRowHeight="13.8" x14ac:dyDescent="0.25"/>
  <cols>
    <col min="1" max="1" width="9.109375" style="4"/>
    <col min="2" max="2" width="25.44140625" style="4" customWidth="1"/>
    <col min="3" max="3" width="32.88671875" style="4" customWidth="1"/>
    <col min="4" max="4" width="16" style="4" customWidth="1"/>
    <col min="5" max="5" width="15.109375" style="4" customWidth="1"/>
    <col min="6" max="6" width="23.5546875" style="4" customWidth="1"/>
    <col min="7" max="7" width="38.44140625" style="4" customWidth="1"/>
    <col min="8" max="8" width="18.6640625" style="4" customWidth="1"/>
    <col min="9" max="9" width="17.5546875" style="4" customWidth="1"/>
    <col min="10" max="10" width="14" style="4" customWidth="1"/>
    <col min="11" max="11" width="17.109375" style="4" customWidth="1"/>
    <col min="12" max="12" width="18" style="4" customWidth="1"/>
    <col min="13" max="13" width="19.5546875" style="4" customWidth="1"/>
    <col min="14" max="14" width="18.5546875" style="4" customWidth="1"/>
    <col min="15" max="15" width="17.109375" style="4" customWidth="1"/>
    <col min="16" max="16" width="22" style="4" customWidth="1"/>
    <col min="17" max="17" width="20.5546875" style="4" customWidth="1"/>
    <col min="18" max="18" width="18.33203125" style="4" customWidth="1"/>
    <col min="19" max="16384" width="9.109375" style="4"/>
  </cols>
  <sheetData>
    <row r="1" spans="1:16" ht="14.4" thickBot="1" x14ac:dyDescent="0.3"/>
    <row r="2" spans="1:16" ht="30" customHeight="1" thickBot="1" x14ac:dyDescent="0.3">
      <c r="A2" s="318" t="s">
        <v>0</v>
      </c>
      <c r="B2" s="16" t="s">
        <v>1</v>
      </c>
      <c r="C2" s="321" t="s">
        <v>320</v>
      </c>
      <c r="D2" s="322"/>
      <c r="E2" s="322"/>
      <c r="F2" s="322"/>
      <c r="G2" s="323"/>
    </row>
    <row r="3" spans="1:16" ht="30" customHeight="1" thickBot="1" x14ac:dyDescent="0.3">
      <c r="A3" s="319"/>
      <c r="B3" s="17" t="s">
        <v>2</v>
      </c>
      <c r="C3" s="321" t="s">
        <v>3</v>
      </c>
      <c r="D3" s="322"/>
      <c r="E3" s="322"/>
      <c r="F3" s="322"/>
      <c r="G3" s="323"/>
    </row>
    <row r="4" spans="1:16" ht="30" customHeight="1" thickBot="1" x14ac:dyDescent="0.3">
      <c r="A4" s="319"/>
      <c r="B4" s="17" t="s">
        <v>4</v>
      </c>
      <c r="C4" s="324" t="s">
        <v>83</v>
      </c>
      <c r="D4" s="325"/>
      <c r="E4" s="325"/>
      <c r="F4" s="325"/>
      <c r="G4" s="326"/>
    </row>
    <row r="5" spans="1:16" ht="30" customHeight="1" thickBot="1" x14ac:dyDescent="0.3">
      <c r="A5" s="319"/>
      <c r="B5" s="17"/>
      <c r="C5" s="324" t="s">
        <v>289</v>
      </c>
      <c r="D5" s="325"/>
      <c r="E5" s="325"/>
      <c r="F5" s="325"/>
      <c r="G5" s="326"/>
    </row>
    <row r="6" spans="1:16" ht="30" customHeight="1" thickBot="1" x14ac:dyDescent="0.3">
      <c r="A6" s="319"/>
      <c r="B6" s="17" t="s">
        <v>6</v>
      </c>
      <c r="C6" s="321" t="s">
        <v>7</v>
      </c>
      <c r="D6" s="322"/>
      <c r="E6" s="322"/>
      <c r="F6" s="322"/>
      <c r="G6" s="323"/>
    </row>
    <row r="7" spans="1:16" ht="34.5" customHeight="1" thickBot="1" x14ac:dyDescent="0.3">
      <c r="A7" s="320"/>
      <c r="B7" s="18" t="s">
        <v>8</v>
      </c>
      <c r="C7" s="327"/>
      <c r="D7" s="328"/>
      <c r="E7" s="328"/>
      <c r="F7" s="328"/>
      <c r="G7" s="329"/>
    </row>
    <row r="8" spans="1:16" ht="34.5" customHeight="1" x14ac:dyDescent="0.25"/>
    <row r="9" spans="1:16" ht="18.600000000000001" thickBot="1" x14ac:dyDescent="0.4">
      <c r="B9" s="202" t="s">
        <v>287</v>
      </c>
    </row>
    <row r="10" spans="1:16" s="191" customFormat="1" ht="31.2" x14ac:dyDescent="0.3">
      <c r="B10" s="192" t="s">
        <v>10</v>
      </c>
      <c r="C10" s="193" t="s">
        <v>11</v>
      </c>
      <c r="D10" s="193" t="s">
        <v>324</v>
      </c>
      <c r="E10" s="193" t="s">
        <v>13</v>
      </c>
      <c r="F10" s="193" t="s">
        <v>14</v>
      </c>
      <c r="G10" s="193" t="s">
        <v>220</v>
      </c>
      <c r="H10" s="193" t="s">
        <v>294</v>
      </c>
      <c r="I10" s="193" t="s">
        <v>203</v>
      </c>
      <c r="J10" s="193" t="s">
        <v>15</v>
      </c>
      <c r="K10" s="193" t="s">
        <v>34</v>
      </c>
      <c r="L10" s="193" t="s">
        <v>16</v>
      </c>
      <c r="M10" s="193" t="s">
        <v>17</v>
      </c>
      <c r="N10" s="193" t="s">
        <v>18</v>
      </c>
      <c r="O10" s="193" t="s">
        <v>190</v>
      </c>
      <c r="P10" s="194" t="s">
        <v>19</v>
      </c>
    </row>
    <row r="11" spans="1:16" x14ac:dyDescent="0.25">
      <c r="B11" s="31" t="s">
        <v>99</v>
      </c>
      <c r="C11" s="2" t="s">
        <v>100</v>
      </c>
      <c r="D11" s="2" t="s">
        <v>30</v>
      </c>
      <c r="E11" s="28">
        <v>23125</v>
      </c>
      <c r="F11" s="29">
        <v>12</v>
      </c>
      <c r="G11" s="84" t="s">
        <v>290</v>
      </c>
      <c r="H11" s="127">
        <v>12</v>
      </c>
      <c r="I11" s="97"/>
      <c r="J11" s="2">
        <v>168</v>
      </c>
      <c r="K11" s="7">
        <f>(H11*I11*J11)</f>
        <v>0</v>
      </c>
      <c r="L11" s="97"/>
      <c r="M11" s="97"/>
      <c r="N11" s="97"/>
      <c r="O11" s="7">
        <f>K11+L11+M11+N11</f>
        <v>0</v>
      </c>
      <c r="P11" s="196"/>
    </row>
    <row r="12" spans="1:16" ht="41.4" x14ac:dyDescent="0.25">
      <c r="B12" s="31" t="s">
        <v>101</v>
      </c>
      <c r="C12" s="2" t="s">
        <v>274</v>
      </c>
      <c r="D12" s="2" t="s">
        <v>84</v>
      </c>
      <c r="E12" s="28">
        <v>10446</v>
      </c>
      <c r="F12" s="29">
        <v>3</v>
      </c>
      <c r="G12" s="84" t="s">
        <v>229</v>
      </c>
      <c r="H12" s="127">
        <v>4</v>
      </c>
      <c r="I12" s="97"/>
      <c r="J12" s="2">
        <v>168</v>
      </c>
      <c r="K12" s="7">
        <f t="shared" ref="K12:K23" si="0">(H12*I12*J12)</f>
        <v>0</v>
      </c>
      <c r="L12" s="97"/>
      <c r="M12" s="97"/>
      <c r="N12" s="97"/>
      <c r="O12" s="7">
        <f t="shared" ref="O12:O23" si="1">K12+L12+M12+N12</f>
        <v>0</v>
      </c>
      <c r="P12" s="196"/>
    </row>
    <row r="13" spans="1:16" x14ac:dyDescent="0.25">
      <c r="B13" s="31" t="s">
        <v>106</v>
      </c>
      <c r="C13" s="2" t="s">
        <v>107</v>
      </c>
      <c r="D13" s="2" t="s">
        <v>84</v>
      </c>
      <c r="E13" s="28">
        <v>658</v>
      </c>
      <c r="F13" s="29">
        <v>1</v>
      </c>
      <c r="G13" s="29" t="s">
        <v>228</v>
      </c>
      <c r="H13" s="127">
        <v>1</v>
      </c>
      <c r="I13" s="97"/>
      <c r="J13" s="2">
        <v>168</v>
      </c>
      <c r="K13" s="7">
        <f t="shared" si="0"/>
        <v>0</v>
      </c>
      <c r="L13" s="97"/>
      <c r="M13" s="97"/>
      <c r="N13" s="97"/>
      <c r="O13" s="7">
        <f t="shared" si="1"/>
        <v>0</v>
      </c>
      <c r="P13" s="196"/>
    </row>
    <row r="14" spans="1:16" x14ac:dyDescent="0.25">
      <c r="B14" s="31" t="s">
        <v>106</v>
      </c>
      <c r="C14" s="2" t="s">
        <v>108</v>
      </c>
      <c r="D14" s="2" t="s">
        <v>30</v>
      </c>
      <c r="E14" s="28">
        <v>1070</v>
      </c>
      <c r="F14" s="29">
        <v>1</v>
      </c>
      <c r="G14" s="29" t="s">
        <v>228</v>
      </c>
      <c r="H14" s="127">
        <v>2</v>
      </c>
      <c r="I14" s="97"/>
      <c r="J14" s="2">
        <v>168</v>
      </c>
      <c r="K14" s="7">
        <f t="shared" si="0"/>
        <v>0</v>
      </c>
      <c r="L14" s="97"/>
      <c r="M14" s="97"/>
      <c r="N14" s="97"/>
      <c r="O14" s="7">
        <f t="shared" si="1"/>
        <v>0</v>
      </c>
      <c r="P14" s="196"/>
    </row>
    <row r="15" spans="1:16" ht="82.8" x14ac:dyDescent="0.25">
      <c r="B15" s="31" t="s">
        <v>101</v>
      </c>
      <c r="C15" s="92" t="s">
        <v>275</v>
      </c>
      <c r="D15" s="2" t="s">
        <v>32</v>
      </c>
      <c r="E15" s="28">
        <v>7540</v>
      </c>
      <c r="F15" s="29">
        <v>1</v>
      </c>
      <c r="G15" s="84" t="s">
        <v>253</v>
      </c>
      <c r="H15" s="127">
        <v>2</v>
      </c>
      <c r="I15" s="97"/>
      <c r="J15" s="2">
        <v>168</v>
      </c>
      <c r="K15" s="7">
        <f t="shared" si="0"/>
        <v>0</v>
      </c>
      <c r="L15" s="97"/>
      <c r="M15" s="97"/>
      <c r="N15" s="97"/>
      <c r="O15" s="7">
        <f t="shared" si="1"/>
        <v>0</v>
      </c>
      <c r="P15" s="196"/>
    </row>
    <row r="16" spans="1:16" ht="41.4" x14ac:dyDescent="0.25">
      <c r="B16" s="31" t="s">
        <v>99</v>
      </c>
      <c r="C16" s="2" t="s">
        <v>252</v>
      </c>
      <c r="D16" s="2" t="s">
        <v>120</v>
      </c>
      <c r="E16" s="28">
        <v>1025</v>
      </c>
      <c r="F16" s="29">
        <v>1</v>
      </c>
      <c r="G16" s="84" t="s">
        <v>330</v>
      </c>
      <c r="H16" s="127">
        <v>1</v>
      </c>
      <c r="I16" s="97"/>
      <c r="J16" s="2">
        <v>168</v>
      </c>
      <c r="K16" s="7">
        <f t="shared" si="0"/>
        <v>0</v>
      </c>
      <c r="L16" s="97"/>
      <c r="M16" s="97"/>
      <c r="N16" s="97"/>
      <c r="O16" s="7">
        <f t="shared" si="1"/>
        <v>0</v>
      </c>
      <c r="P16" s="196"/>
    </row>
    <row r="17" spans="2:16" x14ac:dyDescent="0.25">
      <c r="B17" s="31" t="s">
        <v>101</v>
      </c>
      <c r="C17" s="2" t="s">
        <v>103</v>
      </c>
      <c r="D17" s="2" t="s">
        <v>30</v>
      </c>
      <c r="E17" s="28">
        <v>12000</v>
      </c>
      <c r="F17" s="29">
        <v>13</v>
      </c>
      <c r="G17" s="29" t="s">
        <v>228</v>
      </c>
      <c r="H17" s="127">
        <v>11</v>
      </c>
      <c r="I17" s="97"/>
      <c r="J17" s="2">
        <v>168</v>
      </c>
      <c r="K17" s="7">
        <f t="shared" si="0"/>
        <v>0</v>
      </c>
      <c r="L17" s="97"/>
      <c r="M17" s="97"/>
      <c r="N17" s="97"/>
      <c r="O17" s="7">
        <f t="shared" si="1"/>
        <v>0</v>
      </c>
      <c r="P17" s="196"/>
    </row>
    <row r="18" spans="2:16" x14ac:dyDescent="0.25">
      <c r="B18" s="31" t="s">
        <v>99</v>
      </c>
      <c r="C18" s="2" t="s">
        <v>109</v>
      </c>
      <c r="D18" s="2" t="s">
        <v>30</v>
      </c>
      <c r="E18" s="28">
        <v>1410.3</v>
      </c>
      <c r="F18" s="29">
        <v>1</v>
      </c>
      <c r="G18" s="29" t="s">
        <v>228</v>
      </c>
      <c r="H18" s="127">
        <v>1</v>
      </c>
      <c r="I18" s="97"/>
      <c r="J18" s="2">
        <v>168</v>
      </c>
      <c r="K18" s="7">
        <f t="shared" si="0"/>
        <v>0</v>
      </c>
      <c r="L18" s="97"/>
      <c r="M18" s="97"/>
      <c r="N18" s="97"/>
      <c r="O18" s="7">
        <f t="shared" si="1"/>
        <v>0</v>
      </c>
      <c r="P18" s="196"/>
    </row>
    <row r="19" spans="2:16" ht="27.6" x14ac:dyDescent="0.25">
      <c r="B19" s="31" t="s">
        <v>99</v>
      </c>
      <c r="C19" s="2" t="s">
        <v>114</v>
      </c>
      <c r="D19" s="2" t="s">
        <v>30</v>
      </c>
      <c r="E19" s="28">
        <v>611</v>
      </c>
      <c r="F19" s="29">
        <v>1</v>
      </c>
      <c r="G19" s="84" t="s">
        <v>254</v>
      </c>
      <c r="H19" s="127">
        <v>1</v>
      </c>
      <c r="I19" s="97"/>
      <c r="J19" s="2">
        <v>168</v>
      </c>
      <c r="K19" s="7">
        <f t="shared" si="0"/>
        <v>0</v>
      </c>
      <c r="L19" s="97"/>
      <c r="M19" s="97"/>
      <c r="N19" s="97"/>
      <c r="O19" s="7">
        <f t="shared" si="1"/>
        <v>0</v>
      </c>
      <c r="P19" s="196"/>
    </row>
    <row r="20" spans="2:16" ht="27.6" x14ac:dyDescent="0.25">
      <c r="B20" s="31" t="s">
        <v>99</v>
      </c>
      <c r="C20" s="2" t="s">
        <v>109</v>
      </c>
      <c r="D20" s="2" t="s">
        <v>30</v>
      </c>
      <c r="E20" s="28">
        <v>280</v>
      </c>
      <c r="F20" s="29">
        <v>1</v>
      </c>
      <c r="G20" s="84" t="s">
        <v>255</v>
      </c>
      <c r="H20" s="127">
        <v>1</v>
      </c>
      <c r="I20" s="97"/>
      <c r="J20" s="2">
        <v>168</v>
      </c>
      <c r="K20" s="7">
        <f t="shared" si="0"/>
        <v>0</v>
      </c>
      <c r="L20" s="97"/>
      <c r="M20" s="97"/>
      <c r="N20" s="97"/>
      <c r="O20" s="7">
        <f t="shared" si="1"/>
        <v>0</v>
      </c>
      <c r="P20" s="196"/>
    </row>
    <row r="21" spans="2:16" x14ac:dyDescent="0.25">
      <c r="B21" s="31" t="s">
        <v>110</v>
      </c>
      <c r="C21" s="2" t="s">
        <v>111</v>
      </c>
      <c r="D21" s="2" t="s">
        <v>30</v>
      </c>
      <c r="E21" s="29">
        <v>4348</v>
      </c>
      <c r="F21" s="29">
        <v>2</v>
      </c>
      <c r="G21" s="29" t="s">
        <v>228</v>
      </c>
      <c r="H21" s="127">
        <v>3</v>
      </c>
      <c r="I21" s="97"/>
      <c r="J21" s="2">
        <v>168</v>
      </c>
      <c r="K21" s="7">
        <f t="shared" si="0"/>
        <v>0</v>
      </c>
      <c r="L21" s="97"/>
      <c r="M21" s="97"/>
      <c r="N21" s="97"/>
      <c r="O21" s="7">
        <f t="shared" si="1"/>
        <v>0</v>
      </c>
      <c r="P21" s="196"/>
    </row>
    <row r="22" spans="2:16" x14ac:dyDescent="0.25">
      <c r="B22" s="31" t="s">
        <v>115</v>
      </c>
      <c r="C22" s="2" t="s">
        <v>116</v>
      </c>
      <c r="D22" s="2" t="s">
        <v>117</v>
      </c>
      <c r="E22" s="29">
        <v>2199</v>
      </c>
      <c r="F22" s="29">
        <v>3</v>
      </c>
      <c r="G22" s="84" t="s">
        <v>256</v>
      </c>
      <c r="H22" s="127">
        <v>2</v>
      </c>
      <c r="I22" s="97"/>
      <c r="J22" s="2">
        <v>168</v>
      </c>
      <c r="K22" s="7">
        <f t="shared" si="0"/>
        <v>0</v>
      </c>
      <c r="L22" s="97"/>
      <c r="M22" s="97"/>
      <c r="N22" s="97"/>
      <c r="O22" s="7">
        <f t="shared" si="1"/>
        <v>0</v>
      </c>
      <c r="P22" s="196"/>
    </row>
    <row r="23" spans="2:16" ht="14.4" thickBot="1" x14ac:dyDescent="0.3">
      <c r="B23" s="88" t="s">
        <v>104</v>
      </c>
      <c r="C23" s="9" t="s">
        <v>105</v>
      </c>
      <c r="D23" s="9" t="s">
        <v>30</v>
      </c>
      <c r="E23" s="142">
        <v>999.6</v>
      </c>
      <c r="F23" s="47">
        <v>1</v>
      </c>
      <c r="G23" s="132" t="s">
        <v>256</v>
      </c>
      <c r="H23" s="128">
        <v>2</v>
      </c>
      <c r="I23" s="99"/>
      <c r="J23" s="9">
        <v>168</v>
      </c>
      <c r="K23" s="107">
        <f t="shared" si="0"/>
        <v>0</v>
      </c>
      <c r="L23" s="97"/>
      <c r="M23" s="97"/>
      <c r="N23" s="97"/>
      <c r="O23" s="107">
        <f t="shared" si="1"/>
        <v>0</v>
      </c>
      <c r="P23" s="197"/>
    </row>
    <row r="24" spans="2:16" ht="15.6" x14ac:dyDescent="0.3">
      <c r="B24" s="354" t="s">
        <v>33</v>
      </c>
      <c r="C24" s="355"/>
      <c r="D24" s="355"/>
      <c r="E24" s="355"/>
      <c r="F24" s="355"/>
      <c r="G24" s="355"/>
      <c r="H24" s="355"/>
      <c r="I24" s="355"/>
      <c r="J24" s="355"/>
      <c r="K24" s="355"/>
      <c r="L24" s="355"/>
      <c r="M24" s="355"/>
      <c r="N24" s="355"/>
      <c r="O24" s="236">
        <f>SUM(O11:O23)</f>
        <v>0</v>
      </c>
    </row>
    <row r="25" spans="2:16" ht="15.6" x14ac:dyDescent="0.3">
      <c r="B25" s="356" t="s">
        <v>35</v>
      </c>
      <c r="C25" s="357"/>
      <c r="D25" s="357"/>
      <c r="E25" s="357"/>
      <c r="F25" s="357"/>
      <c r="G25" s="357"/>
      <c r="H25" s="357"/>
      <c r="I25" s="357"/>
      <c r="J25" s="357"/>
      <c r="K25" s="357"/>
      <c r="L25" s="357"/>
      <c r="M25" s="357"/>
      <c r="N25" s="357"/>
      <c r="O25" s="237">
        <f>O24*15%</f>
        <v>0</v>
      </c>
    </row>
    <row r="26" spans="2:16" ht="16.2" thickBot="1" x14ac:dyDescent="0.35">
      <c r="B26" s="358" t="s">
        <v>36</v>
      </c>
      <c r="C26" s="359"/>
      <c r="D26" s="359"/>
      <c r="E26" s="359"/>
      <c r="F26" s="359"/>
      <c r="G26" s="359"/>
      <c r="H26" s="359"/>
      <c r="I26" s="359"/>
      <c r="J26" s="359"/>
      <c r="K26" s="359"/>
      <c r="L26" s="359"/>
      <c r="M26" s="359"/>
      <c r="N26" s="359"/>
      <c r="O26" s="238">
        <f>O24+O25</f>
        <v>0</v>
      </c>
    </row>
    <row r="27" spans="2:16" x14ac:dyDescent="0.25">
      <c r="B27" s="113"/>
      <c r="C27" s="113"/>
      <c r="D27" s="113"/>
      <c r="E27" s="113"/>
      <c r="F27" s="113"/>
      <c r="G27" s="113"/>
      <c r="H27" s="113"/>
      <c r="I27" s="113"/>
      <c r="J27" s="113"/>
      <c r="K27" s="113"/>
      <c r="L27" s="113"/>
      <c r="M27" s="113"/>
      <c r="N27" s="114"/>
    </row>
    <row r="28" spans="2:16" ht="18.600000000000001" thickBot="1" x14ac:dyDescent="0.4">
      <c r="B28" s="211" t="s">
        <v>288</v>
      </c>
      <c r="D28" s="113"/>
      <c r="E28" s="113"/>
      <c r="F28" s="113"/>
      <c r="G28" s="113"/>
      <c r="H28" s="113"/>
      <c r="I28" s="113"/>
      <c r="J28" s="113"/>
      <c r="K28" s="113"/>
      <c r="L28" s="113"/>
      <c r="M28" s="113"/>
      <c r="N28" s="114"/>
    </row>
    <row r="29" spans="2:16" s="191" customFormat="1" ht="31.2" x14ac:dyDescent="0.3">
      <c r="B29" s="192" t="s">
        <v>10</v>
      </c>
      <c r="C29" s="193" t="s">
        <v>11</v>
      </c>
      <c r="D29" s="193" t="s">
        <v>324</v>
      </c>
      <c r="E29" s="193" t="s">
        <v>13</v>
      </c>
      <c r="F29" s="193" t="s">
        <v>14</v>
      </c>
      <c r="G29" s="193" t="s">
        <v>220</v>
      </c>
      <c r="H29" s="193" t="s">
        <v>298</v>
      </c>
      <c r="I29" s="193" t="s">
        <v>202</v>
      </c>
      <c r="J29" s="193" t="s">
        <v>15</v>
      </c>
      <c r="K29" s="193" t="s">
        <v>34</v>
      </c>
      <c r="L29" s="233"/>
      <c r="M29" s="233"/>
      <c r="N29" s="234"/>
    </row>
    <row r="30" spans="2:16" x14ac:dyDescent="0.25">
      <c r="B30" s="31" t="s">
        <v>99</v>
      </c>
      <c r="C30" s="2" t="s">
        <v>100</v>
      </c>
      <c r="D30" s="2" t="s">
        <v>30</v>
      </c>
      <c r="E30" s="28">
        <v>23125</v>
      </c>
      <c r="F30" s="29">
        <v>12</v>
      </c>
      <c r="G30" s="84" t="s">
        <v>290</v>
      </c>
      <c r="H30" s="127">
        <v>1</v>
      </c>
      <c r="I30" s="97"/>
      <c r="J30" s="2">
        <v>168</v>
      </c>
      <c r="K30" s="7">
        <f>(H30*I30*J30)</f>
        <v>0</v>
      </c>
      <c r="L30" s="113"/>
      <c r="M30" s="113"/>
      <c r="N30" s="114"/>
    </row>
    <row r="31" spans="2:16" x14ac:dyDescent="0.25">
      <c r="B31" s="31" t="s">
        <v>101</v>
      </c>
      <c r="C31" s="2" t="s">
        <v>103</v>
      </c>
      <c r="D31" s="2" t="s">
        <v>30</v>
      </c>
      <c r="E31" s="28">
        <v>12000</v>
      </c>
      <c r="F31" s="29">
        <v>13</v>
      </c>
      <c r="G31" s="29" t="s">
        <v>228</v>
      </c>
      <c r="H31" s="127">
        <v>1</v>
      </c>
      <c r="I31" s="97"/>
      <c r="J31" s="2">
        <v>168</v>
      </c>
      <c r="K31" s="7">
        <f>(H31*I31*J31)</f>
        <v>0</v>
      </c>
      <c r="L31" s="113"/>
      <c r="M31" s="113"/>
      <c r="N31" s="114"/>
    </row>
    <row r="32" spans="2:16" ht="14.4" thickBot="1" x14ac:dyDescent="0.3">
      <c r="B32" s="88" t="s">
        <v>110</v>
      </c>
      <c r="C32" s="9" t="s">
        <v>111</v>
      </c>
      <c r="D32" s="9" t="s">
        <v>30</v>
      </c>
      <c r="E32" s="47">
        <v>4348</v>
      </c>
      <c r="F32" s="47">
        <v>2</v>
      </c>
      <c r="G32" s="47" t="s">
        <v>228</v>
      </c>
      <c r="H32" s="128">
        <v>1</v>
      </c>
      <c r="I32" s="99"/>
      <c r="J32" s="9">
        <v>168</v>
      </c>
      <c r="K32" s="107">
        <f>(H32*I32*J32)</f>
        <v>0</v>
      </c>
      <c r="L32" s="113"/>
      <c r="M32" s="113"/>
      <c r="N32" s="114"/>
    </row>
    <row r="33" spans="2:14" ht="16.2" thickBot="1" x14ac:dyDescent="0.35">
      <c r="B33" s="337" t="s">
        <v>33</v>
      </c>
      <c r="C33" s="338"/>
      <c r="D33" s="338"/>
      <c r="E33" s="338"/>
      <c r="F33" s="338"/>
      <c r="G33" s="338"/>
      <c r="H33" s="338"/>
      <c r="I33" s="338"/>
      <c r="J33" s="339"/>
      <c r="K33" s="225">
        <f>SUM(K30:K32)</f>
        <v>0</v>
      </c>
      <c r="L33" s="113"/>
      <c r="M33" s="113"/>
      <c r="N33" s="114"/>
    </row>
    <row r="34" spans="2:14" ht="16.2" thickBot="1" x14ac:dyDescent="0.35">
      <c r="B34" s="337" t="s">
        <v>35</v>
      </c>
      <c r="C34" s="338"/>
      <c r="D34" s="338"/>
      <c r="E34" s="338"/>
      <c r="F34" s="338"/>
      <c r="G34" s="338"/>
      <c r="H34" s="338"/>
      <c r="I34" s="338"/>
      <c r="J34" s="338"/>
      <c r="K34" s="225">
        <f>K33*15%</f>
        <v>0</v>
      </c>
      <c r="L34" s="113"/>
      <c r="M34" s="113"/>
      <c r="N34" s="114"/>
    </row>
    <row r="35" spans="2:14" ht="16.2" thickBot="1" x14ac:dyDescent="0.35">
      <c r="B35" s="337" t="s">
        <v>36</v>
      </c>
      <c r="C35" s="338"/>
      <c r="D35" s="338"/>
      <c r="E35" s="338"/>
      <c r="F35" s="338"/>
      <c r="G35" s="338"/>
      <c r="H35" s="338"/>
      <c r="I35" s="338"/>
      <c r="J35" s="338"/>
      <c r="K35" s="225">
        <f>K33+K34</f>
        <v>0</v>
      </c>
      <c r="L35" s="113"/>
      <c r="M35" s="113"/>
      <c r="N35" s="114"/>
    </row>
    <row r="36" spans="2:14" x14ac:dyDescent="0.25">
      <c r="B36" s="113"/>
      <c r="C36" s="113"/>
      <c r="D36" s="113"/>
      <c r="E36" s="113"/>
      <c r="F36" s="113"/>
      <c r="G36" s="113"/>
      <c r="H36" s="113"/>
      <c r="I36" s="113"/>
      <c r="J36" s="113"/>
      <c r="K36" s="113"/>
      <c r="L36" s="113"/>
      <c r="M36" s="113"/>
      <c r="N36" s="114"/>
    </row>
    <row r="37" spans="2:14" ht="14.4" thickBot="1" x14ac:dyDescent="0.3">
      <c r="B37" s="113"/>
      <c r="K37" s="113"/>
      <c r="L37" s="113"/>
      <c r="M37" s="113"/>
      <c r="N37" s="114"/>
    </row>
    <row r="38" spans="2:14" ht="14.4" thickBot="1" x14ac:dyDescent="0.3">
      <c r="B38" s="113"/>
      <c r="C38" s="346" t="s">
        <v>37</v>
      </c>
      <c r="D38" s="340" t="s">
        <v>204</v>
      </c>
      <c r="E38" s="341"/>
      <c r="F38" s="341"/>
      <c r="G38" s="342"/>
      <c r="H38" s="19">
        <f>(O26+K35)*12</f>
        <v>0</v>
      </c>
      <c r="K38" s="113"/>
      <c r="L38" s="113"/>
      <c r="M38" s="113"/>
      <c r="N38" s="114"/>
    </row>
    <row r="39" spans="2:14" ht="14.4" thickBot="1" x14ac:dyDescent="0.3">
      <c r="B39" s="113"/>
      <c r="C39" s="347"/>
      <c r="D39" s="301" t="s">
        <v>205</v>
      </c>
      <c r="E39" s="302"/>
      <c r="F39" s="302"/>
      <c r="G39" s="343"/>
      <c r="H39" s="19">
        <f>(H38*D47)+H38</f>
        <v>0</v>
      </c>
      <c r="L39" s="113"/>
      <c r="M39" s="113"/>
      <c r="N39" s="114"/>
    </row>
    <row r="40" spans="2:14" ht="14.4" thickBot="1" x14ac:dyDescent="0.3">
      <c r="B40" s="113"/>
      <c r="C40" s="347"/>
      <c r="D40" s="301" t="s">
        <v>206</v>
      </c>
      <c r="E40" s="302"/>
      <c r="F40" s="302"/>
      <c r="G40" s="343"/>
      <c r="H40" s="19">
        <f>(H39*E47)+H39</f>
        <v>0</v>
      </c>
      <c r="L40" s="113"/>
      <c r="M40" s="113"/>
      <c r="N40" s="114"/>
    </row>
    <row r="41" spans="2:14" ht="14.4" thickBot="1" x14ac:dyDescent="0.3">
      <c r="B41" s="113"/>
      <c r="C41" s="348"/>
      <c r="D41" s="344" t="s">
        <v>227</v>
      </c>
      <c r="E41" s="303"/>
      <c r="F41" s="303"/>
      <c r="G41" s="345"/>
      <c r="H41" s="86">
        <f>SUM(H38:H40)</f>
        <v>0</v>
      </c>
      <c r="L41" s="113"/>
      <c r="M41" s="113"/>
      <c r="N41" s="114"/>
    </row>
    <row r="44" spans="2:14" x14ac:dyDescent="0.25">
      <c r="C44" s="330" t="s">
        <v>42</v>
      </c>
      <c r="D44" s="330"/>
      <c r="E44" s="330"/>
      <c r="F44" s="330"/>
    </row>
    <row r="45" spans="2:14" ht="14.4" thickBot="1" x14ac:dyDescent="0.3">
      <c r="C45" s="1"/>
    </row>
    <row r="46" spans="2:14" ht="14.4" thickBot="1" x14ac:dyDescent="0.3">
      <c r="C46" s="220" t="s">
        <v>39</v>
      </c>
      <c r="D46" s="221" t="s">
        <v>40</v>
      </c>
      <c r="E46" s="221" t="s">
        <v>41</v>
      </c>
      <c r="F46" s="222" t="s">
        <v>19</v>
      </c>
    </row>
    <row r="47" spans="2:14" ht="14.4" thickBot="1" x14ac:dyDescent="0.3">
      <c r="C47" s="15" t="s">
        <v>304</v>
      </c>
      <c r="D47" s="90"/>
      <c r="E47" s="90"/>
      <c r="F47" s="30"/>
    </row>
    <row r="49" spans="2:7" x14ac:dyDescent="0.25">
      <c r="B49" s="1"/>
    </row>
    <row r="50" spans="2:7" x14ac:dyDescent="0.25">
      <c r="B50" s="1"/>
    </row>
    <row r="51" spans="2:7" ht="18.75" customHeight="1" x14ac:dyDescent="0.25"/>
    <row r="52" spans="2:7" ht="18" customHeight="1" x14ac:dyDescent="0.25"/>
    <row r="53" spans="2:7" x14ac:dyDescent="0.25">
      <c r="C53" s="20"/>
      <c r="F53" s="20"/>
      <c r="G53" s="20"/>
    </row>
    <row r="54" spans="2:7" x14ac:dyDescent="0.25">
      <c r="C54" s="101"/>
      <c r="F54" s="331" t="s">
        <v>45</v>
      </c>
      <c r="G54" s="331"/>
    </row>
    <row r="55" spans="2:7" x14ac:dyDescent="0.25">
      <c r="B55" s="22" t="s">
        <v>43</v>
      </c>
      <c r="C55" s="23"/>
      <c r="F55" s="23"/>
    </row>
    <row r="56" spans="2:7" x14ac:dyDescent="0.25">
      <c r="C56" s="23"/>
      <c r="F56" s="23"/>
    </row>
    <row r="57" spans="2:7" x14ac:dyDescent="0.25">
      <c r="F57" s="24"/>
      <c r="G57" s="21"/>
    </row>
    <row r="58" spans="2:7" x14ac:dyDescent="0.25">
      <c r="B58" s="20"/>
      <c r="C58" s="25"/>
      <c r="F58" s="331" t="s">
        <v>47</v>
      </c>
      <c r="G58" s="331"/>
    </row>
    <row r="59" spans="2:7" x14ac:dyDescent="0.25">
      <c r="B59" s="101" t="s">
        <v>44</v>
      </c>
    </row>
    <row r="60" spans="2:7" x14ac:dyDescent="0.25">
      <c r="B60" s="23"/>
    </row>
    <row r="61" spans="2:7" x14ac:dyDescent="0.25">
      <c r="B61" s="23"/>
    </row>
    <row r="62" spans="2:7" x14ac:dyDescent="0.25">
      <c r="B62" s="24"/>
    </row>
    <row r="63" spans="2:7" x14ac:dyDescent="0.25">
      <c r="B63" s="101" t="s">
        <v>46</v>
      </c>
    </row>
  </sheetData>
  <protectedRanges>
    <protectedRange sqref="C7:C8" name="Range1_14_2_1_2_1_2_2_2_2_1_2_1_2_2_3_1"/>
  </protectedRanges>
  <mergeCells count="21">
    <mergeCell ref="B34:J34"/>
    <mergeCell ref="B35:J35"/>
    <mergeCell ref="B33:J33"/>
    <mergeCell ref="B24:N24"/>
    <mergeCell ref="B25:N25"/>
    <mergeCell ref="B26:N26"/>
    <mergeCell ref="F58:G58"/>
    <mergeCell ref="D38:G38"/>
    <mergeCell ref="C44:F44"/>
    <mergeCell ref="F54:G54"/>
    <mergeCell ref="D39:G39"/>
    <mergeCell ref="D40:G40"/>
    <mergeCell ref="D41:G41"/>
    <mergeCell ref="C38:C41"/>
    <mergeCell ref="A2:A7"/>
    <mergeCell ref="C2:G2"/>
    <mergeCell ref="C3:G3"/>
    <mergeCell ref="C4:G4"/>
    <mergeCell ref="C6:G6"/>
    <mergeCell ref="C7:G7"/>
    <mergeCell ref="C5:G5"/>
  </mergeCells>
  <pageMargins left="0.25" right="0.25" top="0.75" bottom="0.75" header="0.3" footer="0.3"/>
  <pageSetup paperSize="8" scale="5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5"/>
  <sheetViews>
    <sheetView topLeftCell="A44" workbookViewId="0">
      <selection activeCell="F69" sqref="F69"/>
    </sheetView>
  </sheetViews>
  <sheetFormatPr defaultColWidth="9.109375" defaultRowHeight="13.8" x14ac:dyDescent="0.25"/>
  <cols>
    <col min="1" max="1" width="6.33203125" style="4" customWidth="1"/>
    <col min="2" max="2" width="23.5546875" style="4" customWidth="1"/>
    <col min="3" max="3" width="32.5546875" style="4" bestFit="1" customWidth="1"/>
    <col min="4" max="4" width="16" style="4" customWidth="1"/>
    <col min="5" max="5" width="15.109375" style="4" customWidth="1"/>
    <col min="6" max="6" width="24.6640625" style="4" customWidth="1"/>
    <col min="7" max="7" width="46.88671875" style="4" customWidth="1"/>
    <col min="8" max="8" width="15.44140625" style="4" customWidth="1"/>
    <col min="9" max="9" width="19.44140625" style="4" customWidth="1"/>
    <col min="10" max="10" width="16.5546875" style="4" customWidth="1"/>
    <col min="11" max="11" width="19.6640625" style="4" customWidth="1"/>
    <col min="12" max="12" width="15" style="4" customWidth="1"/>
    <col min="13" max="13" width="22" style="4" bestFit="1" customWidth="1"/>
    <col min="14" max="14" width="20.33203125" style="4" customWidth="1"/>
    <col min="15" max="15" width="19.88671875" style="4" customWidth="1"/>
    <col min="16" max="16" width="25.88671875" style="4" customWidth="1"/>
    <col min="17" max="17" width="22.6640625" style="4" customWidth="1"/>
    <col min="18" max="18" width="23.5546875" style="4" customWidth="1"/>
    <col min="19" max="16384" width="9.109375" style="4"/>
  </cols>
  <sheetData>
    <row r="1" spans="1:16" ht="14.4" thickBot="1" x14ac:dyDescent="0.3"/>
    <row r="2" spans="1:16" ht="30" customHeight="1" thickBot="1" x14ac:dyDescent="0.3">
      <c r="A2" s="318" t="s">
        <v>0</v>
      </c>
      <c r="B2" s="16" t="s">
        <v>1</v>
      </c>
      <c r="C2" s="321" t="s">
        <v>320</v>
      </c>
      <c r="D2" s="322"/>
      <c r="E2" s="322"/>
      <c r="F2" s="322"/>
      <c r="G2" s="323"/>
    </row>
    <row r="3" spans="1:16" ht="30" customHeight="1" thickBot="1" x14ac:dyDescent="0.3">
      <c r="A3" s="319"/>
      <c r="B3" s="17" t="s">
        <v>2</v>
      </c>
      <c r="C3" s="321" t="s">
        <v>3</v>
      </c>
      <c r="D3" s="322"/>
      <c r="E3" s="322"/>
      <c r="F3" s="322"/>
      <c r="G3" s="323"/>
    </row>
    <row r="4" spans="1:16" ht="30" customHeight="1" thickBot="1" x14ac:dyDescent="0.3">
      <c r="A4" s="319"/>
      <c r="B4" s="17" t="s">
        <v>4</v>
      </c>
      <c r="C4" s="324" t="s">
        <v>97</v>
      </c>
      <c r="D4" s="325"/>
      <c r="E4" s="325"/>
      <c r="F4" s="325"/>
      <c r="G4" s="326"/>
    </row>
    <row r="5" spans="1:16" ht="30" customHeight="1" thickBot="1" x14ac:dyDescent="0.3">
      <c r="A5" s="319"/>
      <c r="B5" s="17"/>
      <c r="C5" s="324" t="s">
        <v>303</v>
      </c>
      <c r="D5" s="325"/>
      <c r="E5" s="325"/>
      <c r="F5" s="325"/>
      <c r="G5" s="326"/>
    </row>
    <row r="6" spans="1:16" ht="30" customHeight="1" thickBot="1" x14ac:dyDescent="0.3">
      <c r="A6" s="319"/>
      <c r="B6" s="17" t="s">
        <v>6</v>
      </c>
      <c r="C6" s="321" t="s">
        <v>7</v>
      </c>
      <c r="D6" s="322"/>
      <c r="E6" s="322"/>
      <c r="F6" s="322"/>
      <c r="G6" s="323"/>
    </row>
    <row r="7" spans="1:16" ht="34.5" customHeight="1" thickBot="1" x14ac:dyDescent="0.3">
      <c r="A7" s="320"/>
      <c r="B7" s="18" t="s">
        <v>8</v>
      </c>
      <c r="C7" s="327"/>
      <c r="D7" s="328"/>
      <c r="E7" s="328"/>
      <c r="F7" s="328"/>
      <c r="G7" s="329"/>
    </row>
    <row r="8" spans="1:16" ht="34.5" customHeight="1" x14ac:dyDescent="0.25">
      <c r="A8" s="116"/>
    </row>
    <row r="9" spans="1:16" ht="18.600000000000001" thickBot="1" x14ac:dyDescent="0.4">
      <c r="B9" s="202" t="s">
        <v>287</v>
      </c>
    </row>
    <row r="10" spans="1:16" s="191" customFormat="1" ht="31.2" x14ac:dyDescent="0.3">
      <c r="B10" s="192" t="s">
        <v>10</v>
      </c>
      <c r="C10" s="193" t="s">
        <v>11</v>
      </c>
      <c r="D10" s="193" t="s">
        <v>324</v>
      </c>
      <c r="E10" s="193" t="s">
        <v>13</v>
      </c>
      <c r="F10" s="193" t="s">
        <v>14</v>
      </c>
      <c r="G10" s="193" t="s">
        <v>220</v>
      </c>
      <c r="H10" s="193" t="s">
        <v>294</v>
      </c>
      <c r="I10" s="193" t="s">
        <v>203</v>
      </c>
      <c r="J10" s="193" t="s">
        <v>15</v>
      </c>
      <c r="K10" s="193" t="s">
        <v>34</v>
      </c>
      <c r="L10" s="193" t="s">
        <v>16</v>
      </c>
      <c r="M10" s="193" t="s">
        <v>17</v>
      </c>
      <c r="N10" s="193" t="s">
        <v>18</v>
      </c>
      <c r="O10" s="193" t="s">
        <v>190</v>
      </c>
      <c r="P10" s="194" t="s">
        <v>19</v>
      </c>
    </row>
    <row r="11" spans="1:16" x14ac:dyDescent="0.25">
      <c r="B11" s="31" t="s">
        <v>122</v>
      </c>
      <c r="C11" s="2" t="s">
        <v>89</v>
      </c>
      <c r="D11" s="2" t="s">
        <v>30</v>
      </c>
      <c r="E11" s="43">
        <v>377</v>
      </c>
      <c r="F11" s="44">
        <v>1</v>
      </c>
      <c r="G11" s="84" t="s">
        <v>233</v>
      </c>
      <c r="H11" s="127">
        <v>1</v>
      </c>
      <c r="I11" s="97"/>
      <c r="J11" s="2">
        <v>168</v>
      </c>
      <c r="K11" s="7">
        <f>(H11*I11*J11)</f>
        <v>0</v>
      </c>
      <c r="L11" s="6"/>
      <c r="M11" s="6"/>
      <c r="N11" s="6"/>
      <c r="O11" s="7">
        <f>K11+L11+M11+N11</f>
        <v>0</v>
      </c>
      <c r="P11" s="196"/>
    </row>
    <row r="12" spans="1:16" ht="27.6" x14ac:dyDescent="0.25">
      <c r="B12" s="31" t="s">
        <v>123</v>
      </c>
      <c r="C12" s="2" t="s">
        <v>124</v>
      </c>
      <c r="D12" s="2" t="s">
        <v>30</v>
      </c>
      <c r="E12" s="43">
        <v>16006</v>
      </c>
      <c r="F12" s="44">
        <v>3</v>
      </c>
      <c r="G12" s="84" t="s">
        <v>234</v>
      </c>
      <c r="H12" s="127">
        <v>8</v>
      </c>
      <c r="I12" s="97"/>
      <c r="J12" s="2">
        <v>168</v>
      </c>
      <c r="K12" s="7">
        <f t="shared" ref="K12:K33" si="0">(H12*I12*J12)</f>
        <v>0</v>
      </c>
      <c r="L12" s="6"/>
      <c r="M12" s="6"/>
      <c r="N12" s="6"/>
      <c r="O12" s="7">
        <f t="shared" ref="O12:O33" si="1">K12+L12+M12+N12</f>
        <v>0</v>
      </c>
      <c r="P12" s="196"/>
    </row>
    <row r="13" spans="1:16" x14ac:dyDescent="0.25">
      <c r="B13" s="31" t="s">
        <v>125</v>
      </c>
      <c r="C13" s="2" t="s">
        <v>89</v>
      </c>
      <c r="D13" s="2" t="s">
        <v>30</v>
      </c>
      <c r="E13" s="43">
        <v>470</v>
      </c>
      <c r="F13" s="44">
        <v>1</v>
      </c>
      <c r="G13" s="29" t="s">
        <v>235</v>
      </c>
      <c r="H13" s="127">
        <v>1</v>
      </c>
      <c r="I13" s="97"/>
      <c r="J13" s="2">
        <v>168</v>
      </c>
      <c r="K13" s="7">
        <f t="shared" si="0"/>
        <v>0</v>
      </c>
      <c r="L13" s="6"/>
      <c r="M13" s="6"/>
      <c r="N13" s="6"/>
      <c r="O13" s="7">
        <f t="shared" si="1"/>
        <v>0</v>
      </c>
      <c r="P13" s="196"/>
    </row>
    <row r="14" spans="1:16" x14ac:dyDescent="0.25">
      <c r="B14" s="31" t="s">
        <v>125</v>
      </c>
      <c r="C14" s="2" t="s">
        <v>126</v>
      </c>
      <c r="D14" s="2" t="s">
        <v>30</v>
      </c>
      <c r="E14" s="43">
        <v>15000</v>
      </c>
      <c r="F14" s="44">
        <v>21</v>
      </c>
      <c r="G14" s="84" t="s">
        <v>236</v>
      </c>
      <c r="H14" s="127">
        <v>7</v>
      </c>
      <c r="I14" s="97"/>
      <c r="J14" s="2">
        <v>168</v>
      </c>
      <c r="K14" s="7">
        <f t="shared" si="0"/>
        <v>0</v>
      </c>
      <c r="L14" s="6"/>
      <c r="M14" s="6"/>
      <c r="N14" s="6"/>
      <c r="O14" s="7">
        <f t="shared" si="1"/>
        <v>0</v>
      </c>
      <c r="P14" s="196"/>
    </row>
    <row r="15" spans="1:16" ht="27.6" x14ac:dyDescent="0.25">
      <c r="B15" s="31" t="s">
        <v>127</v>
      </c>
      <c r="C15" s="2" t="s">
        <v>257</v>
      </c>
      <c r="D15" s="2" t="s">
        <v>30</v>
      </c>
      <c r="E15" s="43">
        <v>180</v>
      </c>
      <c r="F15" s="44">
        <v>1</v>
      </c>
      <c r="G15" s="84" t="s">
        <v>242</v>
      </c>
      <c r="H15" s="127">
        <v>1</v>
      </c>
      <c r="I15" s="97"/>
      <c r="J15" s="2">
        <v>168</v>
      </c>
      <c r="K15" s="7">
        <f t="shared" si="0"/>
        <v>0</v>
      </c>
      <c r="L15" s="6"/>
      <c r="M15" s="6"/>
      <c r="N15" s="6"/>
      <c r="O15" s="7">
        <f t="shared" si="1"/>
        <v>0</v>
      </c>
      <c r="P15" s="196"/>
    </row>
    <row r="16" spans="1:16" x14ac:dyDescent="0.25">
      <c r="B16" s="31" t="s">
        <v>127</v>
      </c>
      <c r="C16" s="2" t="s">
        <v>257</v>
      </c>
      <c r="D16" s="2" t="s">
        <v>30</v>
      </c>
      <c r="E16" s="43">
        <v>930</v>
      </c>
      <c r="F16" s="44">
        <v>1</v>
      </c>
      <c r="G16" s="84" t="s">
        <v>233</v>
      </c>
      <c r="H16" s="127">
        <v>2</v>
      </c>
      <c r="I16" s="97"/>
      <c r="J16" s="2">
        <v>168</v>
      </c>
      <c r="K16" s="7">
        <f t="shared" si="0"/>
        <v>0</v>
      </c>
      <c r="L16" s="6"/>
      <c r="M16" s="6"/>
      <c r="N16" s="6"/>
      <c r="O16" s="7">
        <f t="shared" si="1"/>
        <v>0</v>
      </c>
      <c r="P16" s="196"/>
    </row>
    <row r="17" spans="2:16" ht="27.6" x14ac:dyDescent="0.25">
      <c r="B17" s="31" t="s">
        <v>127</v>
      </c>
      <c r="C17" s="2" t="s">
        <v>128</v>
      </c>
      <c r="D17" s="2" t="s">
        <v>30</v>
      </c>
      <c r="E17" s="43">
        <v>3122</v>
      </c>
      <c r="F17" s="44">
        <v>3</v>
      </c>
      <c r="G17" s="84" t="s">
        <v>234</v>
      </c>
      <c r="H17" s="127">
        <v>2</v>
      </c>
      <c r="I17" s="97"/>
      <c r="J17" s="2">
        <v>168</v>
      </c>
      <c r="K17" s="7">
        <f t="shared" si="0"/>
        <v>0</v>
      </c>
      <c r="L17" s="6"/>
      <c r="M17" s="6"/>
      <c r="N17" s="6"/>
      <c r="O17" s="7">
        <f t="shared" si="1"/>
        <v>0</v>
      </c>
      <c r="P17" s="196"/>
    </row>
    <row r="18" spans="2:16" x14ac:dyDescent="0.25">
      <c r="B18" s="31" t="s">
        <v>129</v>
      </c>
      <c r="C18" s="2" t="s">
        <v>130</v>
      </c>
      <c r="D18" s="2" t="s">
        <v>30</v>
      </c>
      <c r="E18" s="43">
        <v>280</v>
      </c>
      <c r="F18" s="44">
        <v>1</v>
      </c>
      <c r="G18" s="84" t="s">
        <v>329</v>
      </c>
      <c r="H18" s="127">
        <v>1</v>
      </c>
      <c r="I18" s="97"/>
      <c r="J18" s="2">
        <v>168</v>
      </c>
      <c r="K18" s="7">
        <f t="shared" si="0"/>
        <v>0</v>
      </c>
      <c r="L18" s="6"/>
      <c r="M18" s="6"/>
      <c r="N18" s="6"/>
      <c r="O18" s="7">
        <f t="shared" si="1"/>
        <v>0</v>
      </c>
      <c r="P18" s="196"/>
    </row>
    <row r="19" spans="2:16" x14ac:dyDescent="0.25">
      <c r="B19" s="31" t="s">
        <v>131</v>
      </c>
      <c r="C19" s="2" t="s">
        <v>132</v>
      </c>
      <c r="D19" s="2" t="s">
        <v>30</v>
      </c>
      <c r="E19" s="43">
        <v>81</v>
      </c>
      <c r="F19" s="44">
        <v>1</v>
      </c>
      <c r="G19" s="84" t="s">
        <v>260</v>
      </c>
      <c r="H19" s="127">
        <v>1</v>
      </c>
      <c r="I19" s="97"/>
      <c r="J19" s="2">
        <v>168</v>
      </c>
      <c r="K19" s="7">
        <f t="shared" si="0"/>
        <v>0</v>
      </c>
      <c r="L19" s="6"/>
      <c r="M19" s="6"/>
      <c r="N19" s="6"/>
      <c r="O19" s="7">
        <f t="shared" si="1"/>
        <v>0</v>
      </c>
      <c r="P19" s="196"/>
    </row>
    <row r="20" spans="2:16" x14ac:dyDescent="0.25">
      <c r="B20" s="31" t="s">
        <v>133</v>
      </c>
      <c r="C20" s="2" t="s">
        <v>134</v>
      </c>
      <c r="D20" s="2" t="s">
        <v>30</v>
      </c>
      <c r="E20" s="43">
        <v>1795</v>
      </c>
      <c r="F20" s="44">
        <v>3</v>
      </c>
      <c r="G20" s="84" t="s">
        <v>237</v>
      </c>
      <c r="H20" s="127">
        <v>2</v>
      </c>
      <c r="I20" s="97"/>
      <c r="J20" s="2">
        <v>168</v>
      </c>
      <c r="K20" s="7">
        <f t="shared" si="0"/>
        <v>0</v>
      </c>
      <c r="L20" s="6"/>
      <c r="M20" s="6"/>
      <c r="N20" s="6"/>
      <c r="O20" s="7">
        <f t="shared" si="1"/>
        <v>0</v>
      </c>
      <c r="P20" s="196"/>
    </row>
    <row r="21" spans="2:16" x14ac:dyDescent="0.25">
      <c r="B21" s="31" t="s">
        <v>135</v>
      </c>
      <c r="C21" s="2" t="s">
        <v>102</v>
      </c>
      <c r="D21" s="2" t="s">
        <v>30</v>
      </c>
      <c r="E21" s="43">
        <v>420</v>
      </c>
      <c r="F21" s="44">
        <v>1</v>
      </c>
      <c r="G21" s="84" t="s">
        <v>238</v>
      </c>
      <c r="H21" s="127">
        <v>1</v>
      </c>
      <c r="I21" s="97"/>
      <c r="J21" s="2">
        <v>168</v>
      </c>
      <c r="K21" s="7">
        <f t="shared" si="0"/>
        <v>0</v>
      </c>
      <c r="L21" s="6"/>
      <c r="M21" s="6"/>
      <c r="N21" s="6"/>
      <c r="O21" s="7">
        <f t="shared" si="1"/>
        <v>0</v>
      </c>
      <c r="P21" s="196"/>
    </row>
    <row r="22" spans="2:16" x14ac:dyDescent="0.25">
      <c r="B22" s="31" t="s">
        <v>136</v>
      </c>
      <c r="C22" s="2" t="s">
        <v>137</v>
      </c>
      <c r="D22" s="2" t="s">
        <v>30</v>
      </c>
      <c r="E22" s="43">
        <v>148.44999999999999</v>
      </c>
      <c r="F22" s="44">
        <v>1</v>
      </c>
      <c r="G22" s="84" t="s">
        <v>238</v>
      </c>
      <c r="H22" s="127">
        <v>1</v>
      </c>
      <c r="I22" s="97"/>
      <c r="J22" s="2">
        <v>168</v>
      </c>
      <c r="K22" s="7">
        <f t="shared" si="0"/>
        <v>0</v>
      </c>
      <c r="L22" s="6"/>
      <c r="M22" s="6"/>
      <c r="N22" s="6"/>
      <c r="O22" s="7">
        <f t="shared" si="1"/>
        <v>0</v>
      </c>
      <c r="P22" s="196"/>
    </row>
    <row r="23" spans="2:16" x14ac:dyDescent="0.25">
      <c r="B23" s="31" t="s">
        <v>138</v>
      </c>
      <c r="C23" s="2" t="s">
        <v>139</v>
      </c>
      <c r="D23" s="2" t="s">
        <v>30</v>
      </c>
      <c r="E23" s="43">
        <v>348.83</v>
      </c>
      <c r="F23" s="44">
        <v>1</v>
      </c>
      <c r="G23" s="84" t="s">
        <v>238</v>
      </c>
      <c r="H23" s="127">
        <v>1</v>
      </c>
      <c r="I23" s="97"/>
      <c r="J23" s="2">
        <v>168</v>
      </c>
      <c r="K23" s="7">
        <f t="shared" si="0"/>
        <v>0</v>
      </c>
      <c r="L23" s="6"/>
      <c r="M23" s="6"/>
      <c r="N23" s="6"/>
      <c r="O23" s="7">
        <f t="shared" si="1"/>
        <v>0</v>
      </c>
      <c r="P23" s="196"/>
    </row>
    <row r="24" spans="2:16" x14ac:dyDescent="0.25">
      <c r="B24" s="31" t="s">
        <v>140</v>
      </c>
      <c r="C24" s="2" t="s">
        <v>141</v>
      </c>
      <c r="D24" s="2" t="s">
        <v>30</v>
      </c>
      <c r="E24" s="43">
        <v>2397</v>
      </c>
      <c r="F24" s="44">
        <v>5</v>
      </c>
      <c r="G24" s="84" t="s">
        <v>237</v>
      </c>
      <c r="H24" s="127">
        <v>1</v>
      </c>
      <c r="I24" s="97"/>
      <c r="J24" s="2">
        <v>168</v>
      </c>
      <c r="K24" s="7">
        <f t="shared" si="0"/>
        <v>0</v>
      </c>
      <c r="L24" s="6"/>
      <c r="M24" s="6"/>
      <c r="N24" s="6"/>
      <c r="O24" s="7">
        <f t="shared" si="1"/>
        <v>0</v>
      </c>
      <c r="P24" s="196"/>
    </row>
    <row r="25" spans="2:16" ht="27.6" x14ac:dyDescent="0.25">
      <c r="B25" s="31" t="s">
        <v>125</v>
      </c>
      <c r="C25" s="92" t="s">
        <v>142</v>
      </c>
      <c r="D25" s="2" t="s">
        <v>32</v>
      </c>
      <c r="E25" s="43">
        <v>5200</v>
      </c>
      <c r="F25" s="44">
        <v>1</v>
      </c>
      <c r="G25" s="84" t="s">
        <v>239</v>
      </c>
      <c r="H25" s="127">
        <v>1</v>
      </c>
      <c r="I25" s="97"/>
      <c r="J25" s="2">
        <v>168</v>
      </c>
      <c r="K25" s="7">
        <f t="shared" si="0"/>
        <v>0</v>
      </c>
      <c r="L25" s="6"/>
      <c r="M25" s="6"/>
      <c r="N25" s="6"/>
      <c r="O25" s="7">
        <f t="shared" si="1"/>
        <v>0</v>
      </c>
      <c r="P25" s="196"/>
    </row>
    <row r="26" spans="2:16" ht="41.4" x14ac:dyDescent="0.25">
      <c r="B26" s="31" t="s">
        <v>125</v>
      </c>
      <c r="C26" s="2" t="s">
        <v>143</v>
      </c>
      <c r="D26" s="2" t="s">
        <v>259</v>
      </c>
      <c r="E26" s="43">
        <v>1108</v>
      </c>
      <c r="F26" s="44">
        <v>1</v>
      </c>
      <c r="G26" s="84" t="s">
        <v>261</v>
      </c>
      <c r="H26" s="127">
        <v>1</v>
      </c>
      <c r="I26" s="97"/>
      <c r="J26" s="2">
        <v>168</v>
      </c>
      <c r="K26" s="7">
        <f t="shared" si="0"/>
        <v>0</v>
      </c>
      <c r="L26" s="6"/>
      <c r="M26" s="6"/>
      <c r="N26" s="6"/>
      <c r="O26" s="7">
        <f>K26+L26+M26+N26</f>
        <v>0</v>
      </c>
      <c r="P26" s="196"/>
    </row>
    <row r="27" spans="2:16" x14ac:dyDescent="0.25">
      <c r="B27" s="31" t="s">
        <v>125</v>
      </c>
      <c r="C27" s="2" t="s">
        <v>144</v>
      </c>
      <c r="D27" s="2" t="s">
        <v>31</v>
      </c>
      <c r="E27" s="43">
        <v>1579</v>
      </c>
      <c r="F27" s="44">
        <v>1</v>
      </c>
      <c r="G27" s="29" t="s">
        <v>237</v>
      </c>
      <c r="H27" s="127">
        <v>2</v>
      </c>
      <c r="I27" s="97"/>
      <c r="J27" s="2">
        <v>168</v>
      </c>
      <c r="K27" s="7">
        <f t="shared" si="0"/>
        <v>0</v>
      </c>
      <c r="L27" s="6"/>
      <c r="M27" s="6"/>
      <c r="N27" s="6"/>
      <c r="O27" s="7">
        <f t="shared" si="1"/>
        <v>0</v>
      </c>
      <c r="P27" s="196"/>
    </row>
    <row r="28" spans="2:16" ht="27.6" x14ac:dyDescent="0.25">
      <c r="B28" s="31" t="s">
        <v>125</v>
      </c>
      <c r="C28" s="2" t="s">
        <v>258</v>
      </c>
      <c r="D28" s="2" t="s">
        <v>30</v>
      </c>
      <c r="E28" s="43">
        <v>1827</v>
      </c>
      <c r="F28" s="44">
        <v>2</v>
      </c>
      <c r="G28" s="84" t="s">
        <v>262</v>
      </c>
      <c r="H28" s="127">
        <v>1</v>
      </c>
      <c r="I28" s="97"/>
      <c r="J28" s="2">
        <v>168</v>
      </c>
      <c r="K28" s="7">
        <f t="shared" si="0"/>
        <v>0</v>
      </c>
      <c r="L28" s="6"/>
      <c r="M28" s="6"/>
      <c r="N28" s="6"/>
      <c r="O28" s="7">
        <f t="shared" si="1"/>
        <v>0</v>
      </c>
      <c r="P28" s="196"/>
    </row>
    <row r="29" spans="2:16" x14ac:dyDescent="0.25">
      <c r="B29" s="31" t="s">
        <v>125</v>
      </c>
      <c r="C29" s="2" t="s">
        <v>240</v>
      </c>
      <c r="D29" s="2" t="s">
        <v>30</v>
      </c>
      <c r="E29" s="43">
        <v>470</v>
      </c>
      <c r="F29" s="44">
        <v>2</v>
      </c>
      <c r="G29" s="84" t="s">
        <v>263</v>
      </c>
      <c r="H29" s="127">
        <v>1</v>
      </c>
      <c r="I29" s="97"/>
      <c r="J29" s="2">
        <v>168</v>
      </c>
      <c r="K29" s="7">
        <f t="shared" si="0"/>
        <v>0</v>
      </c>
      <c r="L29" s="6"/>
      <c r="M29" s="6"/>
      <c r="N29" s="6"/>
      <c r="O29" s="7">
        <f t="shared" si="1"/>
        <v>0</v>
      </c>
      <c r="P29" s="196"/>
    </row>
    <row r="30" spans="2:16" x14ac:dyDescent="0.25">
      <c r="B30" s="31" t="s">
        <v>230</v>
      </c>
      <c r="C30" s="2" t="s">
        <v>231</v>
      </c>
      <c r="D30" s="2" t="s">
        <v>30</v>
      </c>
      <c r="E30" s="44">
        <v>1431</v>
      </c>
      <c r="F30" s="44">
        <v>2</v>
      </c>
      <c r="G30" s="84" t="s">
        <v>264</v>
      </c>
      <c r="H30" s="127">
        <v>2</v>
      </c>
      <c r="I30" s="97"/>
      <c r="J30" s="2">
        <v>168</v>
      </c>
      <c r="K30" s="7">
        <f t="shared" si="0"/>
        <v>0</v>
      </c>
      <c r="L30" s="6"/>
      <c r="M30" s="6"/>
      <c r="N30" s="6"/>
      <c r="O30" s="7">
        <f t="shared" si="1"/>
        <v>0</v>
      </c>
      <c r="P30" s="196"/>
    </row>
    <row r="31" spans="2:16" ht="27.6" x14ac:dyDescent="0.25">
      <c r="B31" s="31" t="s">
        <v>230</v>
      </c>
      <c r="C31" s="2" t="s">
        <v>232</v>
      </c>
      <c r="D31" s="2" t="s">
        <v>84</v>
      </c>
      <c r="E31" s="44">
        <v>420</v>
      </c>
      <c r="F31" s="44">
        <v>1</v>
      </c>
      <c r="G31" s="84" t="s">
        <v>265</v>
      </c>
      <c r="H31" s="127">
        <v>1</v>
      </c>
      <c r="I31" s="97"/>
      <c r="J31" s="2">
        <v>168</v>
      </c>
      <c r="K31" s="7">
        <f t="shared" si="0"/>
        <v>0</v>
      </c>
      <c r="L31" s="6"/>
      <c r="M31" s="6"/>
      <c r="N31" s="6"/>
      <c r="O31" s="7">
        <f t="shared" si="1"/>
        <v>0</v>
      </c>
      <c r="P31" s="196"/>
    </row>
    <row r="32" spans="2:16" x14ac:dyDescent="0.25">
      <c r="B32" s="31" t="s">
        <v>95</v>
      </c>
      <c r="C32" s="2" t="s">
        <v>96</v>
      </c>
      <c r="D32" s="2" t="s">
        <v>31</v>
      </c>
      <c r="E32" s="44">
        <v>2118</v>
      </c>
      <c r="F32" s="44">
        <v>1</v>
      </c>
      <c r="G32" s="84" t="s">
        <v>228</v>
      </c>
      <c r="H32" s="127">
        <v>1</v>
      </c>
      <c r="I32" s="97"/>
      <c r="J32" s="2">
        <v>168</v>
      </c>
      <c r="K32" s="7">
        <f t="shared" si="0"/>
        <v>0</v>
      </c>
      <c r="L32" s="6"/>
      <c r="M32" s="6"/>
      <c r="N32" s="6"/>
      <c r="O32" s="7">
        <f t="shared" si="1"/>
        <v>0</v>
      </c>
      <c r="P32" s="196"/>
    </row>
    <row r="33" spans="2:16" ht="14.4" thickBot="1" x14ac:dyDescent="0.3">
      <c r="B33" s="33" t="s">
        <v>125</v>
      </c>
      <c r="C33" s="93" t="s">
        <v>145</v>
      </c>
      <c r="D33" s="34" t="s">
        <v>31</v>
      </c>
      <c r="E33" s="45">
        <v>34</v>
      </c>
      <c r="F33" s="45">
        <v>1</v>
      </c>
      <c r="G33" s="85" t="s">
        <v>241</v>
      </c>
      <c r="H33" s="147">
        <v>1</v>
      </c>
      <c r="I33" s="98"/>
      <c r="J33" s="34">
        <v>168</v>
      </c>
      <c r="K33" s="36">
        <f t="shared" si="0"/>
        <v>0</v>
      </c>
      <c r="L33" s="35"/>
      <c r="M33" s="35"/>
      <c r="N33" s="35"/>
      <c r="O33" s="36">
        <f t="shared" si="1"/>
        <v>0</v>
      </c>
      <c r="P33" s="197"/>
    </row>
    <row r="34" spans="2:16" ht="14.4" thickBot="1" x14ac:dyDescent="0.3">
      <c r="B34" s="360" t="s">
        <v>33</v>
      </c>
      <c r="C34" s="361"/>
      <c r="D34" s="361"/>
      <c r="E34" s="361"/>
      <c r="F34" s="361"/>
      <c r="G34" s="361"/>
      <c r="H34" s="361"/>
      <c r="I34" s="361"/>
      <c r="J34" s="361"/>
      <c r="K34" s="361"/>
      <c r="L34" s="361"/>
      <c r="M34" s="361"/>
      <c r="N34" s="362"/>
      <c r="O34" s="163">
        <f>SUM(O11:O33)</f>
        <v>0</v>
      </c>
    </row>
    <row r="35" spans="2:16" ht="14.4" thickBot="1" x14ac:dyDescent="0.3">
      <c r="B35" s="360" t="s">
        <v>35</v>
      </c>
      <c r="C35" s="361"/>
      <c r="D35" s="361"/>
      <c r="E35" s="361"/>
      <c r="F35" s="361"/>
      <c r="G35" s="361"/>
      <c r="H35" s="361"/>
      <c r="I35" s="361"/>
      <c r="J35" s="361"/>
      <c r="K35" s="361"/>
      <c r="L35" s="361"/>
      <c r="M35" s="361"/>
      <c r="N35" s="362"/>
      <c r="O35" s="10">
        <f>O34*15%</f>
        <v>0</v>
      </c>
    </row>
    <row r="36" spans="2:16" ht="14.4" thickBot="1" x14ac:dyDescent="0.3">
      <c r="B36" s="360" t="s">
        <v>36</v>
      </c>
      <c r="C36" s="361"/>
      <c r="D36" s="361"/>
      <c r="E36" s="361"/>
      <c r="F36" s="361"/>
      <c r="G36" s="361"/>
      <c r="H36" s="361"/>
      <c r="I36" s="361"/>
      <c r="J36" s="361"/>
      <c r="K36" s="361"/>
      <c r="L36" s="361"/>
      <c r="M36" s="361"/>
      <c r="N36" s="362"/>
      <c r="O36" s="11">
        <f>O34+O35</f>
        <v>0</v>
      </c>
    </row>
    <row r="37" spans="2:16" x14ac:dyDescent="0.25">
      <c r="B37" s="113"/>
      <c r="C37" s="113"/>
      <c r="D37" s="113"/>
      <c r="E37" s="113"/>
      <c r="F37" s="113"/>
      <c r="G37" s="113"/>
      <c r="H37" s="113"/>
      <c r="I37" s="113"/>
      <c r="J37" s="113"/>
      <c r="K37" s="113"/>
      <c r="L37" s="113"/>
      <c r="M37" s="113"/>
      <c r="N37" s="114"/>
    </row>
    <row r="38" spans="2:16" ht="18.600000000000001" thickBot="1" x14ac:dyDescent="0.4">
      <c r="B38" s="211" t="s">
        <v>288</v>
      </c>
      <c r="D38" s="113"/>
      <c r="E38" s="113"/>
      <c r="F38" s="113"/>
      <c r="G38" s="113"/>
      <c r="H38" s="113"/>
      <c r="I38" s="113"/>
      <c r="J38" s="113"/>
      <c r="K38" s="113"/>
      <c r="L38" s="113"/>
      <c r="M38" s="113"/>
      <c r="N38" s="114"/>
    </row>
    <row r="39" spans="2:16" s="178" customFormat="1" ht="31.2" x14ac:dyDescent="0.3">
      <c r="B39" s="207" t="s">
        <v>10</v>
      </c>
      <c r="C39" s="208" t="s">
        <v>11</v>
      </c>
      <c r="D39" s="208" t="s">
        <v>324</v>
      </c>
      <c r="E39" s="208" t="s">
        <v>13</v>
      </c>
      <c r="F39" s="208" t="s">
        <v>14</v>
      </c>
      <c r="G39" s="208" t="s">
        <v>220</v>
      </c>
      <c r="H39" s="193" t="s">
        <v>298</v>
      </c>
      <c r="I39" s="193" t="s">
        <v>202</v>
      </c>
      <c r="J39" s="193" t="s">
        <v>15</v>
      </c>
      <c r="K39" s="209" t="s">
        <v>34</v>
      </c>
      <c r="L39" s="230"/>
      <c r="M39" s="230"/>
      <c r="N39" s="231"/>
    </row>
    <row r="40" spans="2:16" ht="27.6" x14ac:dyDescent="0.25">
      <c r="B40" s="31" t="s">
        <v>123</v>
      </c>
      <c r="C40" s="2" t="s">
        <v>124</v>
      </c>
      <c r="D40" s="2" t="s">
        <v>30</v>
      </c>
      <c r="E40" s="43">
        <v>16006</v>
      </c>
      <c r="F40" s="44">
        <v>3</v>
      </c>
      <c r="G40" s="84" t="s">
        <v>234</v>
      </c>
      <c r="H40" s="127">
        <v>1</v>
      </c>
      <c r="I40" s="97"/>
      <c r="J40" s="2">
        <v>168</v>
      </c>
      <c r="K40" s="122">
        <f>(H40*I40*J40)</f>
        <v>0</v>
      </c>
      <c r="L40" s="113"/>
      <c r="M40" s="113"/>
      <c r="N40" s="114"/>
    </row>
    <row r="41" spans="2:16" ht="14.4" thickBot="1" x14ac:dyDescent="0.3">
      <c r="B41" s="88" t="s">
        <v>125</v>
      </c>
      <c r="C41" s="9" t="s">
        <v>126</v>
      </c>
      <c r="D41" s="9" t="s">
        <v>30</v>
      </c>
      <c r="E41" s="130">
        <v>15000</v>
      </c>
      <c r="F41" s="131">
        <v>21</v>
      </c>
      <c r="G41" s="132" t="s">
        <v>236</v>
      </c>
      <c r="H41" s="128">
        <v>1</v>
      </c>
      <c r="I41" s="99"/>
      <c r="J41" s="9">
        <v>168</v>
      </c>
      <c r="K41" s="170">
        <f>(H41*I41*J41)</f>
        <v>0</v>
      </c>
      <c r="L41" s="113"/>
      <c r="M41" s="113"/>
      <c r="N41" s="114"/>
    </row>
    <row r="42" spans="2:16" ht="14.4" thickBot="1" x14ac:dyDescent="0.3">
      <c r="B42" s="332" t="s">
        <v>33</v>
      </c>
      <c r="C42" s="333"/>
      <c r="D42" s="333"/>
      <c r="E42" s="333"/>
      <c r="F42" s="333"/>
      <c r="G42" s="333"/>
      <c r="H42" s="333"/>
      <c r="I42" s="333"/>
      <c r="J42" s="352"/>
      <c r="K42" s="166">
        <f>SUM(K40:K41)</f>
        <v>0</v>
      </c>
      <c r="L42" s="113"/>
      <c r="M42" s="113"/>
      <c r="N42" s="114"/>
    </row>
    <row r="43" spans="2:16" ht="14.4" thickBot="1" x14ac:dyDescent="0.3">
      <c r="B43" s="332" t="s">
        <v>35</v>
      </c>
      <c r="C43" s="333"/>
      <c r="D43" s="333"/>
      <c r="E43" s="333"/>
      <c r="F43" s="333"/>
      <c r="G43" s="333"/>
      <c r="H43" s="333"/>
      <c r="I43" s="333"/>
      <c r="J43" s="352"/>
      <c r="K43" s="166">
        <f>K42*15%</f>
        <v>0</v>
      </c>
      <c r="L43" s="113"/>
      <c r="M43" s="113"/>
      <c r="N43" s="114"/>
    </row>
    <row r="44" spans="2:16" ht="14.4" thickBot="1" x14ac:dyDescent="0.3">
      <c r="B44" s="332" t="s">
        <v>36</v>
      </c>
      <c r="C44" s="333"/>
      <c r="D44" s="333"/>
      <c r="E44" s="333"/>
      <c r="F44" s="333"/>
      <c r="G44" s="333"/>
      <c r="H44" s="333"/>
      <c r="I44" s="333"/>
      <c r="J44" s="352"/>
      <c r="K44" s="166">
        <f>K42+K43</f>
        <v>0</v>
      </c>
      <c r="L44" s="113"/>
      <c r="M44" s="113"/>
      <c r="N44" s="114"/>
    </row>
    <row r="45" spans="2:16" x14ac:dyDescent="0.25">
      <c r="B45" s="113"/>
      <c r="C45" s="113"/>
      <c r="D45" s="113"/>
      <c r="E45" s="113"/>
      <c r="F45" s="113"/>
      <c r="G45" s="113"/>
      <c r="H45" s="113"/>
      <c r="I45" s="113"/>
      <c r="J45" s="113"/>
      <c r="K45" s="113"/>
      <c r="L45" s="113"/>
      <c r="M45" s="113"/>
      <c r="N45" s="114"/>
    </row>
    <row r="46" spans="2:16" x14ac:dyDescent="0.25">
      <c r="B46" s="113"/>
      <c r="C46" s="113"/>
      <c r="D46" s="113"/>
      <c r="E46" s="113"/>
      <c r="F46" s="113"/>
      <c r="G46" s="113"/>
      <c r="H46" s="113"/>
      <c r="I46" s="113"/>
      <c r="J46" s="113"/>
      <c r="K46" s="113"/>
      <c r="L46" s="113"/>
      <c r="M46" s="113"/>
      <c r="N46" s="114"/>
    </row>
    <row r="47" spans="2:16" ht="18.600000000000001" thickBot="1" x14ac:dyDescent="0.4">
      <c r="B47" s="205" t="s">
        <v>301</v>
      </c>
      <c r="D47" s="113"/>
      <c r="E47" s="113"/>
      <c r="F47" s="113"/>
      <c r="G47" s="113"/>
      <c r="H47" s="113"/>
      <c r="I47" s="113"/>
      <c r="J47" s="113"/>
      <c r="K47" s="113"/>
      <c r="L47" s="113"/>
      <c r="M47" s="113"/>
      <c r="N47" s="114"/>
    </row>
    <row r="48" spans="2:16" s="178" customFormat="1" ht="47.4" thickBot="1" x14ac:dyDescent="0.35">
      <c r="B48" s="207" t="s">
        <v>10</v>
      </c>
      <c r="C48" s="208" t="s">
        <v>11</v>
      </c>
      <c r="D48" s="208" t="s">
        <v>324</v>
      </c>
      <c r="E48" s="208" t="s">
        <v>13</v>
      </c>
      <c r="F48" s="208" t="s">
        <v>14</v>
      </c>
      <c r="G48" s="208" t="s">
        <v>220</v>
      </c>
      <c r="H48" s="193" t="s">
        <v>299</v>
      </c>
      <c r="I48" s="193" t="s">
        <v>302</v>
      </c>
      <c r="J48" s="193" t="s">
        <v>15</v>
      </c>
      <c r="K48" s="208" t="s">
        <v>34</v>
      </c>
      <c r="L48" s="230"/>
      <c r="M48" s="230"/>
      <c r="N48" s="231"/>
    </row>
    <row r="49" spans="2:14" ht="14.4" thickBot="1" x14ac:dyDescent="0.3">
      <c r="B49" s="133" t="s">
        <v>125</v>
      </c>
      <c r="C49" s="134" t="s">
        <v>126</v>
      </c>
      <c r="D49" s="134" t="s">
        <v>30</v>
      </c>
      <c r="E49" s="135">
        <v>15000</v>
      </c>
      <c r="F49" s="136">
        <v>21</v>
      </c>
      <c r="G49" s="137" t="s">
        <v>236</v>
      </c>
      <c r="H49" s="249">
        <v>1</v>
      </c>
      <c r="I49" s="138"/>
      <c r="J49" s="134">
        <v>168</v>
      </c>
      <c r="K49" s="139">
        <f>(H49*I49*J49)</f>
        <v>0</v>
      </c>
      <c r="L49" s="113"/>
      <c r="M49" s="113"/>
      <c r="N49" s="114"/>
    </row>
    <row r="50" spans="2:14" ht="14.4" thickBot="1" x14ac:dyDescent="0.3">
      <c r="B50" s="332" t="s">
        <v>33</v>
      </c>
      <c r="C50" s="333"/>
      <c r="D50" s="333"/>
      <c r="E50" s="333"/>
      <c r="F50" s="333"/>
      <c r="G50" s="333"/>
      <c r="H50" s="333"/>
      <c r="I50" s="333"/>
      <c r="J50" s="352"/>
      <c r="K50" s="166">
        <f>K49</f>
        <v>0</v>
      </c>
      <c r="L50" s="113"/>
      <c r="M50" s="113"/>
      <c r="N50" s="114"/>
    </row>
    <row r="51" spans="2:14" ht="14.4" thickBot="1" x14ac:dyDescent="0.3">
      <c r="B51" s="332" t="s">
        <v>35</v>
      </c>
      <c r="C51" s="333"/>
      <c r="D51" s="333"/>
      <c r="E51" s="333"/>
      <c r="F51" s="333"/>
      <c r="G51" s="333"/>
      <c r="H51" s="333"/>
      <c r="I51" s="333"/>
      <c r="J51" s="352"/>
      <c r="K51" s="11">
        <f>K50*15%</f>
        <v>0</v>
      </c>
      <c r="L51" s="113"/>
      <c r="M51" s="113"/>
      <c r="N51" s="114"/>
    </row>
    <row r="52" spans="2:14" ht="14.4" thickBot="1" x14ac:dyDescent="0.3">
      <c r="B52" s="332" t="s">
        <v>36</v>
      </c>
      <c r="C52" s="333"/>
      <c r="D52" s="333"/>
      <c r="E52" s="333"/>
      <c r="F52" s="333"/>
      <c r="G52" s="333"/>
      <c r="H52" s="333"/>
      <c r="I52" s="333"/>
      <c r="J52" s="352"/>
      <c r="K52" s="167">
        <f>K50+K51</f>
        <v>0</v>
      </c>
      <c r="L52" s="113"/>
      <c r="M52" s="113"/>
      <c r="N52" s="114"/>
    </row>
    <row r="53" spans="2:14" x14ac:dyDescent="0.25">
      <c r="B53" s="113"/>
      <c r="C53" s="113"/>
      <c r="D53" s="113"/>
      <c r="E53" s="113"/>
      <c r="F53" s="113"/>
      <c r="G53" s="113"/>
      <c r="J53" s="113"/>
      <c r="K53" s="113"/>
      <c r="L53" s="113"/>
      <c r="M53" s="113"/>
      <c r="N53" s="114"/>
    </row>
    <row r="54" spans="2:14" ht="14.4" thickBot="1" x14ac:dyDescent="0.3"/>
    <row r="55" spans="2:14" ht="14.4" thickBot="1" x14ac:dyDescent="0.3">
      <c r="C55" s="346" t="s">
        <v>37</v>
      </c>
      <c r="D55" s="340" t="s">
        <v>204</v>
      </c>
      <c r="E55" s="341"/>
      <c r="F55" s="341"/>
      <c r="G55" s="342"/>
      <c r="H55" s="19">
        <f>(O36+K44+K52)*12</f>
        <v>0</v>
      </c>
    </row>
    <row r="56" spans="2:14" ht="14.4" thickBot="1" x14ac:dyDescent="0.3">
      <c r="C56" s="347"/>
      <c r="D56" s="301" t="s">
        <v>205</v>
      </c>
      <c r="E56" s="302"/>
      <c r="F56" s="302"/>
      <c r="G56" s="343"/>
      <c r="H56" s="19">
        <f>(H55*D64)+H55</f>
        <v>0</v>
      </c>
    </row>
    <row r="57" spans="2:14" ht="14.4" thickBot="1" x14ac:dyDescent="0.3">
      <c r="C57" s="347"/>
      <c r="D57" s="301" t="s">
        <v>206</v>
      </c>
      <c r="E57" s="302"/>
      <c r="F57" s="302"/>
      <c r="G57" s="343"/>
      <c r="H57" s="19">
        <f>(H56*E64)+H56</f>
        <v>0</v>
      </c>
    </row>
    <row r="58" spans="2:14" ht="14.4" thickBot="1" x14ac:dyDescent="0.3">
      <c r="C58" s="348"/>
      <c r="D58" s="344" t="s">
        <v>227</v>
      </c>
      <c r="E58" s="303"/>
      <c r="F58" s="303"/>
      <c r="G58" s="345"/>
      <c r="H58" s="86">
        <f>SUM(H55:H57)</f>
        <v>0</v>
      </c>
    </row>
    <row r="61" spans="2:14" x14ac:dyDescent="0.25">
      <c r="B61" s="1"/>
      <c r="C61" s="330" t="s">
        <v>42</v>
      </c>
      <c r="D61" s="330"/>
      <c r="E61" s="330"/>
      <c r="F61" s="330"/>
    </row>
    <row r="62" spans="2:14" ht="14.4" thickBot="1" x14ac:dyDescent="0.3">
      <c r="B62" s="1"/>
      <c r="C62" s="1"/>
    </row>
    <row r="63" spans="2:14" ht="18.75" customHeight="1" thickBot="1" x14ac:dyDescent="0.35">
      <c r="C63" s="227" t="s">
        <v>39</v>
      </c>
      <c r="D63" s="228" t="s">
        <v>40</v>
      </c>
      <c r="E63" s="228" t="s">
        <v>41</v>
      </c>
      <c r="F63" s="229" t="s">
        <v>19</v>
      </c>
    </row>
    <row r="64" spans="2:14" ht="18" customHeight="1" thickBot="1" x14ac:dyDescent="0.3">
      <c r="C64" s="15" t="s">
        <v>304</v>
      </c>
      <c r="D64" s="254"/>
      <c r="E64" s="254"/>
      <c r="F64" s="30"/>
    </row>
    <row r="67" spans="2:7" x14ac:dyDescent="0.25">
      <c r="B67" s="22" t="s">
        <v>43</v>
      </c>
    </row>
    <row r="70" spans="2:7" x14ac:dyDescent="0.25">
      <c r="B70" s="20"/>
      <c r="C70" s="20"/>
      <c r="F70" s="20"/>
      <c r="G70" s="20"/>
    </row>
    <row r="71" spans="2:7" x14ac:dyDescent="0.25">
      <c r="B71" s="331" t="s">
        <v>44</v>
      </c>
      <c r="C71" s="331"/>
      <c r="F71" s="331" t="s">
        <v>45</v>
      </c>
      <c r="G71" s="331"/>
    </row>
    <row r="72" spans="2:7" x14ac:dyDescent="0.25">
      <c r="B72" s="23"/>
      <c r="C72" s="23"/>
      <c r="F72" s="23"/>
    </row>
    <row r="73" spans="2:7" x14ac:dyDescent="0.25">
      <c r="B73" s="23"/>
      <c r="C73" s="23"/>
      <c r="F73" s="23"/>
    </row>
    <row r="74" spans="2:7" x14ac:dyDescent="0.25">
      <c r="B74" s="24"/>
      <c r="C74" s="25"/>
      <c r="F74" s="24"/>
      <c r="G74" s="21"/>
    </row>
    <row r="75" spans="2:7" x14ac:dyDescent="0.25">
      <c r="B75" s="331" t="s">
        <v>46</v>
      </c>
      <c r="C75" s="331"/>
      <c r="F75" s="331" t="s">
        <v>47</v>
      </c>
      <c r="G75" s="331"/>
    </row>
  </sheetData>
  <protectedRanges>
    <protectedRange sqref="C7:C8" name="Range1_14_2_1_2_1_2_2_2_2_1_2_1_2_2_3_1"/>
  </protectedRanges>
  <mergeCells count="26">
    <mergeCell ref="B51:J51"/>
    <mergeCell ref="B52:J52"/>
    <mergeCell ref="B50:J50"/>
    <mergeCell ref="B75:C75"/>
    <mergeCell ref="F75:G75"/>
    <mergeCell ref="B71:C71"/>
    <mergeCell ref="F71:G71"/>
    <mergeCell ref="D55:G55"/>
    <mergeCell ref="C61:F61"/>
    <mergeCell ref="D56:G56"/>
    <mergeCell ref="D57:G57"/>
    <mergeCell ref="D58:G58"/>
    <mergeCell ref="C55:C58"/>
    <mergeCell ref="B43:J43"/>
    <mergeCell ref="B44:J44"/>
    <mergeCell ref="B34:N34"/>
    <mergeCell ref="B35:N35"/>
    <mergeCell ref="B36:N36"/>
    <mergeCell ref="B42:J42"/>
    <mergeCell ref="A2:A7"/>
    <mergeCell ref="C2:G2"/>
    <mergeCell ref="C3:G3"/>
    <mergeCell ref="C4:G4"/>
    <mergeCell ref="C6:G6"/>
    <mergeCell ref="C7:G7"/>
    <mergeCell ref="C5:G5"/>
  </mergeCells>
  <pageMargins left="0.25" right="0.25" top="0.75" bottom="0.75" header="0.3" footer="0.3"/>
  <pageSetup paperSize="8" scale="4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0"/>
  <sheetViews>
    <sheetView topLeftCell="A21" workbookViewId="0">
      <selection activeCell="G44" sqref="G44:G45"/>
    </sheetView>
  </sheetViews>
  <sheetFormatPr defaultColWidth="9.109375" defaultRowHeight="13.8" x14ac:dyDescent="0.25"/>
  <cols>
    <col min="1" max="1" width="6" style="4" customWidth="1"/>
    <col min="2" max="2" width="23.88671875" style="4" customWidth="1"/>
    <col min="3" max="3" width="32.5546875" style="4" bestFit="1" customWidth="1"/>
    <col min="4" max="4" width="16" style="4" customWidth="1"/>
    <col min="5" max="5" width="15.109375" style="4" customWidth="1"/>
    <col min="6" max="6" width="20.33203125" style="4" customWidth="1"/>
    <col min="7" max="7" width="38.33203125" style="4" customWidth="1"/>
    <col min="8" max="8" width="17.44140625" style="4" customWidth="1"/>
    <col min="9" max="9" width="19.5546875" style="4" customWidth="1"/>
    <col min="10" max="10" width="16.109375" style="4" customWidth="1"/>
    <col min="11" max="11" width="17.5546875" style="4" customWidth="1"/>
    <col min="12" max="12" width="16.109375" style="4" customWidth="1"/>
    <col min="13" max="13" width="15.44140625" style="4" customWidth="1"/>
    <col min="14" max="14" width="17.109375" style="4" customWidth="1"/>
    <col min="15" max="15" width="21.44140625" style="4" customWidth="1"/>
    <col min="16" max="16" width="24" style="4" customWidth="1"/>
    <col min="17" max="17" width="19.6640625" style="4" bestFit="1" customWidth="1"/>
    <col min="18" max="18" width="21.88671875" style="4" customWidth="1"/>
    <col min="19" max="16384" width="9.109375" style="4"/>
  </cols>
  <sheetData>
    <row r="1" spans="1:16" ht="14.4" thickBot="1" x14ac:dyDescent="0.3"/>
    <row r="2" spans="1:16" ht="30" customHeight="1" thickBot="1" x14ac:dyDescent="0.3">
      <c r="A2" s="318" t="s">
        <v>0</v>
      </c>
      <c r="B2" s="16" t="s">
        <v>1</v>
      </c>
      <c r="C2" s="321" t="s">
        <v>321</v>
      </c>
      <c r="D2" s="322"/>
      <c r="E2" s="322"/>
      <c r="F2" s="322"/>
      <c r="G2" s="323"/>
    </row>
    <row r="3" spans="1:16" ht="30" customHeight="1" thickBot="1" x14ac:dyDescent="0.3">
      <c r="A3" s="319"/>
      <c r="B3" s="17" t="s">
        <v>2</v>
      </c>
      <c r="C3" s="321" t="s">
        <v>3</v>
      </c>
      <c r="D3" s="322"/>
      <c r="E3" s="322"/>
      <c r="F3" s="322"/>
      <c r="G3" s="323"/>
    </row>
    <row r="4" spans="1:16" ht="30" customHeight="1" thickBot="1" x14ac:dyDescent="0.3">
      <c r="A4" s="319"/>
      <c r="B4" s="17" t="s">
        <v>4</v>
      </c>
      <c r="C4" s="324" t="s">
        <v>98</v>
      </c>
      <c r="D4" s="325"/>
      <c r="E4" s="325"/>
      <c r="F4" s="325"/>
      <c r="G4" s="326"/>
    </row>
    <row r="5" spans="1:16" ht="30" customHeight="1" thickBot="1" x14ac:dyDescent="0.3">
      <c r="A5" s="319"/>
      <c r="B5" s="17" t="s">
        <v>284</v>
      </c>
      <c r="C5" s="324" t="s">
        <v>291</v>
      </c>
      <c r="D5" s="325"/>
      <c r="E5" s="325"/>
      <c r="F5" s="325"/>
      <c r="G5" s="326"/>
    </row>
    <row r="6" spans="1:16" ht="30" customHeight="1" thickBot="1" x14ac:dyDescent="0.3">
      <c r="A6" s="319"/>
      <c r="B6" s="17" t="s">
        <v>6</v>
      </c>
      <c r="C6" s="321" t="s">
        <v>7</v>
      </c>
      <c r="D6" s="322"/>
      <c r="E6" s="322"/>
      <c r="F6" s="322"/>
      <c r="G6" s="323"/>
    </row>
    <row r="7" spans="1:16" ht="34.5" customHeight="1" thickBot="1" x14ac:dyDescent="0.3">
      <c r="A7" s="320"/>
      <c r="B7" s="18" t="s">
        <v>8</v>
      </c>
      <c r="C7" s="327"/>
      <c r="D7" s="328"/>
      <c r="E7" s="328"/>
      <c r="F7" s="328"/>
      <c r="G7" s="329"/>
    </row>
    <row r="8" spans="1:16" ht="25.5" customHeight="1" x14ac:dyDescent="0.25">
      <c r="A8" s="116"/>
    </row>
    <row r="9" spans="1:16" ht="18.600000000000001" thickBot="1" x14ac:dyDescent="0.4">
      <c r="B9" s="202" t="s">
        <v>287</v>
      </c>
    </row>
    <row r="10" spans="1:16" s="191" customFormat="1" ht="31.2" x14ac:dyDescent="0.3">
      <c r="B10" s="192" t="s">
        <v>10</v>
      </c>
      <c r="C10" s="193" t="s">
        <v>11</v>
      </c>
      <c r="D10" s="193" t="s">
        <v>12</v>
      </c>
      <c r="E10" s="193" t="s">
        <v>13</v>
      </c>
      <c r="F10" s="193" t="s">
        <v>14</v>
      </c>
      <c r="G10" s="193" t="s">
        <v>220</v>
      </c>
      <c r="H10" s="193" t="s">
        <v>294</v>
      </c>
      <c r="I10" s="193" t="s">
        <v>203</v>
      </c>
      <c r="J10" s="193" t="s">
        <v>15</v>
      </c>
      <c r="K10" s="193" t="s">
        <v>34</v>
      </c>
      <c r="L10" s="193" t="s">
        <v>16</v>
      </c>
      <c r="M10" s="193" t="s">
        <v>17</v>
      </c>
      <c r="N10" s="193" t="s">
        <v>18</v>
      </c>
      <c r="O10" s="193" t="s">
        <v>190</v>
      </c>
      <c r="P10" s="194" t="s">
        <v>19</v>
      </c>
    </row>
    <row r="11" spans="1:16" x14ac:dyDescent="0.25">
      <c r="B11" s="94" t="s">
        <v>147</v>
      </c>
      <c r="C11" s="2" t="s">
        <v>89</v>
      </c>
      <c r="D11" s="2" t="s">
        <v>30</v>
      </c>
      <c r="E11" s="43">
        <v>2521</v>
      </c>
      <c r="F11" s="44">
        <v>2</v>
      </c>
      <c r="G11" s="44" t="s">
        <v>237</v>
      </c>
      <c r="H11" s="127">
        <v>2</v>
      </c>
      <c r="I11" s="97"/>
      <c r="J11" s="2">
        <v>168</v>
      </c>
      <c r="K11" s="7">
        <f>(H11*I11*J11)</f>
        <v>0</v>
      </c>
      <c r="L11" s="6"/>
      <c r="M11" s="6"/>
      <c r="N11" s="6"/>
      <c r="O11" s="7">
        <f>K11+L11+M11+N11</f>
        <v>0</v>
      </c>
      <c r="P11" s="196"/>
    </row>
    <row r="12" spans="1:16" x14ac:dyDescent="0.25">
      <c r="B12" s="94" t="s">
        <v>148</v>
      </c>
      <c r="C12" s="2" t="s">
        <v>276</v>
      </c>
      <c r="D12" s="2" t="s">
        <v>30</v>
      </c>
      <c r="E12" s="43">
        <v>118</v>
      </c>
      <c r="F12" s="44">
        <v>1</v>
      </c>
      <c r="G12" s="44" t="s">
        <v>237</v>
      </c>
      <c r="H12" s="127">
        <v>1</v>
      </c>
      <c r="I12" s="97"/>
      <c r="J12" s="2">
        <v>168</v>
      </c>
      <c r="K12" s="7">
        <f t="shared" ref="K12:K21" si="0">(H12*I12*J12)</f>
        <v>0</v>
      </c>
      <c r="L12" s="6"/>
      <c r="M12" s="6"/>
      <c r="N12" s="6"/>
      <c r="O12" s="7">
        <f t="shared" ref="O12:O21" si="1">K12+L12+M12+N12</f>
        <v>0</v>
      </c>
      <c r="P12" s="196"/>
    </row>
    <row r="13" spans="1:16" x14ac:dyDescent="0.25">
      <c r="B13" s="94" t="s">
        <v>149</v>
      </c>
      <c r="C13" s="2" t="s">
        <v>150</v>
      </c>
      <c r="D13" s="2" t="s">
        <v>84</v>
      </c>
      <c r="E13" s="43">
        <v>26420</v>
      </c>
      <c r="F13" s="44">
        <v>6</v>
      </c>
      <c r="G13" s="44" t="s">
        <v>243</v>
      </c>
      <c r="H13" s="127">
        <v>8</v>
      </c>
      <c r="I13" s="97"/>
      <c r="J13" s="2">
        <v>168</v>
      </c>
      <c r="K13" s="7">
        <f t="shared" si="0"/>
        <v>0</v>
      </c>
      <c r="L13" s="6"/>
      <c r="M13" s="6"/>
      <c r="N13" s="6"/>
      <c r="O13" s="7">
        <f t="shared" si="1"/>
        <v>0</v>
      </c>
      <c r="P13" s="196"/>
    </row>
    <row r="14" spans="1:16" x14ac:dyDescent="0.25">
      <c r="B14" s="94" t="s">
        <v>149</v>
      </c>
      <c r="C14" s="2" t="s">
        <v>151</v>
      </c>
      <c r="D14" s="2" t="s">
        <v>30</v>
      </c>
      <c r="E14" s="43">
        <v>692</v>
      </c>
      <c r="F14" s="44">
        <v>2</v>
      </c>
      <c r="G14" s="44" t="s">
        <v>237</v>
      </c>
      <c r="H14" s="127">
        <v>1</v>
      </c>
      <c r="I14" s="97"/>
      <c r="J14" s="2">
        <v>168</v>
      </c>
      <c r="K14" s="7">
        <f t="shared" si="0"/>
        <v>0</v>
      </c>
      <c r="L14" s="6"/>
      <c r="M14" s="6"/>
      <c r="N14" s="6"/>
      <c r="O14" s="7">
        <f t="shared" si="1"/>
        <v>0</v>
      </c>
      <c r="P14" s="196"/>
    </row>
    <row r="15" spans="1:16" ht="41.4" x14ac:dyDescent="0.25">
      <c r="B15" s="94" t="s">
        <v>149</v>
      </c>
      <c r="C15" s="2" t="s">
        <v>191</v>
      </c>
      <c r="D15" s="2" t="s">
        <v>30</v>
      </c>
      <c r="E15" s="43">
        <v>5500</v>
      </c>
      <c r="F15" s="44">
        <v>3</v>
      </c>
      <c r="G15" s="91" t="s">
        <v>244</v>
      </c>
      <c r="H15" s="127">
        <v>4</v>
      </c>
      <c r="I15" s="97"/>
      <c r="J15" s="2">
        <v>168</v>
      </c>
      <c r="K15" s="7">
        <f t="shared" si="0"/>
        <v>0</v>
      </c>
      <c r="L15" s="6"/>
      <c r="M15" s="6"/>
      <c r="N15" s="6"/>
      <c r="O15" s="7">
        <f>K15+L15+M15+N15</f>
        <v>0</v>
      </c>
      <c r="P15" s="196"/>
    </row>
    <row r="16" spans="1:16" x14ac:dyDescent="0.25">
      <c r="B16" s="94" t="s">
        <v>152</v>
      </c>
      <c r="C16" s="2" t="s">
        <v>89</v>
      </c>
      <c r="D16" s="2" t="s">
        <v>30</v>
      </c>
      <c r="E16" s="43">
        <v>1900</v>
      </c>
      <c r="F16" s="44">
        <v>2</v>
      </c>
      <c r="G16" s="44" t="s">
        <v>221</v>
      </c>
      <c r="H16" s="127">
        <v>2</v>
      </c>
      <c r="I16" s="97"/>
      <c r="J16" s="2">
        <v>168</v>
      </c>
      <c r="K16" s="7">
        <f t="shared" si="0"/>
        <v>0</v>
      </c>
      <c r="L16" s="6"/>
      <c r="M16" s="6"/>
      <c r="N16" s="6"/>
      <c r="O16" s="7">
        <f t="shared" si="1"/>
        <v>0</v>
      </c>
      <c r="P16" s="196"/>
    </row>
    <row r="17" spans="2:16" x14ac:dyDescent="0.25">
      <c r="B17" s="94" t="s">
        <v>153</v>
      </c>
      <c r="C17" s="2" t="s">
        <v>154</v>
      </c>
      <c r="D17" s="2" t="s">
        <v>30</v>
      </c>
      <c r="E17" s="43">
        <v>1470</v>
      </c>
      <c r="F17" s="44">
        <v>2</v>
      </c>
      <c r="G17" s="44" t="s">
        <v>221</v>
      </c>
      <c r="H17" s="127">
        <v>2</v>
      </c>
      <c r="I17" s="97"/>
      <c r="J17" s="2">
        <v>168</v>
      </c>
      <c r="K17" s="7">
        <f t="shared" si="0"/>
        <v>0</v>
      </c>
      <c r="L17" s="6"/>
      <c r="M17" s="6"/>
      <c r="N17" s="6"/>
      <c r="O17" s="7">
        <f t="shared" si="1"/>
        <v>0</v>
      </c>
      <c r="P17" s="196"/>
    </row>
    <row r="18" spans="2:16" x14ac:dyDescent="0.25">
      <c r="B18" s="94" t="s">
        <v>155</v>
      </c>
      <c r="C18" s="2" t="s">
        <v>156</v>
      </c>
      <c r="D18" s="2" t="s">
        <v>30</v>
      </c>
      <c r="E18" s="43">
        <v>340</v>
      </c>
      <c r="F18" s="44">
        <v>1</v>
      </c>
      <c r="G18" s="44" t="s">
        <v>221</v>
      </c>
      <c r="H18" s="127">
        <v>1</v>
      </c>
      <c r="I18" s="97"/>
      <c r="J18" s="2">
        <v>168</v>
      </c>
      <c r="K18" s="7">
        <f t="shared" si="0"/>
        <v>0</v>
      </c>
      <c r="L18" s="6"/>
      <c r="M18" s="6"/>
      <c r="N18" s="6"/>
      <c r="O18" s="7">
        <f t="shared" si="1"/>
        <v>0</v>
      </c>
      <c r="P18" s="196"/>
    </row>
    <row r="19" spans="2:16" ht="69" x14ac:dyDescent="0.25">
      <c r="B19" s="94" t="s">
        <v>149</v>
      </c>
      <c r="C19" s="2" t="s">
        <v>87</v>
      </c>
      <c r="D19" s="2" t="s">
        <v>32</v>
      </c>
      <c r="E19" s="43">
        <v>9950</v>
      </c>
      <c r="F19" s="44">
        <v>1</v>
      </c>
      <c r="G19" s="91" t="s">
        <v>245</v>
      </c>
      <c r="H19" s="127">
        <v>2</v>
      </c>
      <c r="I19" s="97"/>
      <c r="J19" s="2">
        <v>168</v>
      </c>
      <c r="K19" s="7">
        <f t="shared" si="0"/>
        <v>0</v>
      </c>
      <c r="L19" s="6"/>
      <c r="M19" s="6"/>
      <c r="N19" s="6"/>
      <c r="O19" s="7">
        <f t="shared" si="1"/>
        <v>0</v>
      </c>
      <c r="P19" s="196"/>
    </row>
    <row r="20" spans="2:16" x14ac:dyDescent="0.25">
      <c r="B20" s="94" t="s">
        <v>157</v>
      </c>
      <c r="C20" s="2" t="s">
        <v>158</v>
      </c>
      <c r="D20" s="2" t="s">
        <v>30</v>
      </c>
      <c r="E20" s="43">
        <v>1375</v>
      </c>
      <c r="F20" s="44">
        <v>1</v>
      </c>
      <c r="G20" s="44" t="s">
        <v>221</v>
      </c>
      <c r="H20" s="127">
        <v>2</v>
      </c>
      <c r="I20" s="97"/>
      <c r="J20" s="2">
        <v>168</v>
      </c>
      <c r="K20" s="7">
        <f t="shared" si="0"/>
        <v>0</v>
      </c>
      <c r="L20" s="6"/>
      <c r="M20" s="6"/>
      <c r="N20" s="6"/>
      <c r="O20" s="7">
        <f t="shared" si="1"/>
        <v>0</v>
      </c>
      <c r="P20" s="196"/>
    </row>
    <row r="21" spans="2:16" ht="14.4" thickBot="1" x14ac:dyDescent="0.3">
      <c r="B21" s="95" t="s">
        <v>159</v>
      </c>
      <c r="C21" s="34" t="s">
        <v>89</v>
      </c>
      <c r="D21" s="34" t="s">
        <v>30</v>
      </c>
      <c r="E21" s="96">
        <v>5000</v>
      </c>
      <c r="F21" s="45">
        <v>1</v>
      </c>
      <c r="G21" s="45" t="s">
        <v>221</v>
      </c>
      <c r="H21" s="147">
        <v>5</v>
      </c>
      <c r="I21" s="98"/>
      <c r="J21" s="34">
        <v>168</v>
      </c>
      <c r="K21" s="36">
        <f t="shared" si="0"/>
        <v>0</v>
      </c>
      <c r="L21" s="35"/>
      <c r="M21" s="35"/>
      <c r="N21" s="35"/>
      <c r="O21" s="36">
        <f t="shared" si="1"/>
        <v>0</v>
      </c>
      <c r="P21" s="197"/>
    </row>
    <row r="22" spans="2:16" ht="16.2" thickBot="1" x14ac:dyDescent="0.35">
      <c r="B22" s="309" t="s">
        <v>33</v>
      </c>
      <c r="C22" s="310"/>
      <c r="D22" s="310"/>
      <c r="E22" s="310"/>
      <c r="F22" s="310"/>
      <c r="G22" s="310"/>
      <c r="H22" s="310"/>
      <c r="I22" s="310"/>
      <c r="J22" s="310"/>
      <c r="K22" s="310"/>
      <c r="L22" s="310"/>
      <c r="M22" s="310"/>
      <c r="N22" s="311"/>
      <c r="O22" s="223">
        <f>SUM(O11:O21)</f>
        <v>0</v>
      </c>
    </row>
    <row r="23" spans="2:16" ht="16.2" thickBot="1" x14ac:dyDescent="0.35">
      <c r="B23" s="309" t="s">
        <v>35</v>
      </c>
      <c r="C23" s="310"/>
      <c r="D23" s="310"/>
      <c r="E23" s="310"/>
      <c r="F23" s="310"/>
      <c r="G23" s="310"/>
      <c r="H23" s="310"/>
      <c r="I23" s="310"/>
      <c r="J23" s="310"/>
      <c r="K23" s="310"/>
      <c r="L23" s="310"/>
      <c r="M23" s="310"/>
      <c r="N23" s="311"/>
      <c r="O23" s="224">
        <f>O22*15%</f>
        <v>0</v>
      </c>
    </row>
    <row r="24" spans="2:16" ht="16.2" thickBot="1" x14ac:dyDescent="0.35">
      <c r="B24" s="337" t="s">
        <v>36</v>
      </c>
      <c r="C24" s="338"/>
      <c r="D24" s="338"/>
      <c r="E24" s="338"/>
      <c r="F24" s="338"/>
      <c r="G24" s="338"/>
      <c r="H24" s="338"/>
      <c r="I24" s="338"/>
      <c r="J24" s="338"/>
      <c r="K24" s="338"/>
      <c r="L24" s="338"/>
      <c r="M24" s="338"/>
      <c r="N24" s="339"/>
      <c r="O24" s="203">
        <f>O22+O23</f>
        <v>0</v>
      </c>
    </row>
    <row r="25" spans="2:16" x14ac:dyDescent="0.25">
      <c r="B25" s="113"/>
      <c r="C25" s="113"/>
      <c r="D25" s="113"/>
      <c r="E25" s="113"/>
      <c r="F25" s="113"/>
      <c r="G25" s="113"/>
      <c r="H25" s="113"/>
      <c r="I25" s="113"/>
      <c r="J25" s="113"/>
      <c r="K25" s="113"/>
      <c r="L25" s="113"/>
      <c r="M25" s="113"/>
      <c r="N25" s="114"/>
    </row>
    <row r="26" spans="2:16" ht="18.600000000000001" thickBot="1" x14ac:dyDescent="0.4">
      <c r="B26" s="211" t="s">
        <v>288</v>
      </c>
      <c r="D26" s="113"/>
      <c r="E26" s="113"/>
      <c r="F26" s="113"/>
      <c r="G26" s="113"/>
      <c r="H26" s="113"/>
      <c r="I26" s="113"/>
      <c r="J26" s="113"/>
      <c r="K26" s="113"/>
      <c r="L26" s="113"/>
      <c r="M26" s="113"/>
      <c r="N26" s="114"/>
    </row>
    <row r="27" spans="2:16" s="188" customFormat="1" ht="27.6" x14ac:dyDescent="0.25">
      <c r="B27" s="189" t="s">
        <v>10</v>
      </c>
      <c r="C27" s="187" t="s">
        <v>11</v>
      </c>
      <c r="D27" s="187" t="s">
        <v>12</v>
      </c>
      <c r="E27" s="187" t="s">
        <v>13</v>
      </c>
      <c r="F27" s="187" t="s">
        <v>14</v>
      </c>
      <c r="G27" s="187" t="s">
        <v>220</v>
      </c>
      <c r="H27" s="187" t="s">
        <v>298</v>
      </c>
      <c r="I27" s="187" t="s">
        <v>202</v>
      </c>
      <c r="J27" s="187" t="s">
        <v>15</v>
      </c>
      <c r="K27" s="190" t="s">
        <v>34</v>
      </c>
      <c r="L27" s="218"/>
      <c r="M27" s="218"/>
      <c r="N27" s="219"/>
    </row>
    <row r="28" spans="2:16" ht="14.4" thickBot="1" x14ac:dyDescent="0.3">
      <c r="B28" s="95" t="s">
        <v>159</v>
      </c>
      <c r="C28" s="34" t="s">
        <v>89</v>
      </c>
      <c r="D28" s="34" t="s">
        <v>30</v>
      </c>
      <c r="E28" s="96">
        <v>5000</v>
      </c>
      <c r="F28" s="45">
        <v>1</v>
      </c>
      <c r="G28" s="45" t="s">
        <v>221</v>
      </c>
      <c r="H28" s="147">
        <v>1</v>
      </c>
      <c r="I28" s="140"/>
      <c r="J28" s="148">
        <v>168</v>
      </c>
      <c r="K28" s="146">
        <f>H28*I28*J28</f>
        <v>0</v>
      </c>
      <c r="L28" s="113"/>
      <c r="M28" s="113"/>
      <c r="N28" s="114"/>
    </row>
    <row r="29" spans="2:16" ht="16.2" thickBot="1" x14ac:dyDescent="0.35">
      <c r="B29" s="337" t="s">
        <v>33</v>
      </c>
      <c r="C29" s="338"/>
      <c r="D29" s="338"/>
      <c r="E29" s="338"/>
      <c r="F29" s="338"/>
      <c r="G29" s="338"/>
      <c r="H29" s="338"/>
      <c r="I29" s="338"/>
      <c r="J29" s="339"/>
      <c r="K29" s="225">
        <f>K28</f>
        <v>0</v>
      </c>
      <c r="L29" s="113"/>
      <c r="M29" s="113"/>
      <c r="N29" s="114"/>
    </row>
    <row r="30" spans="2:16" ht="16.2" thickBot="1" x14ac:dyDescent="0.35">
      <c r="B30" s="337" t="s">
        <v>35</v>
      </c>
      <c r="C30" s="338"/>
      <c r="D30" s="338"/>
      <c r="E30" s="338"/>
      <c r="F30" s="338"/>
      <c r="G30" s="338"/>
      <c r="H30" s="338"/>
      <c r="I30" s="338"/>
      <c r="J30" s="339"/>
      <c r="K30" s="225">
        <f>K29*15%</f>
        <v>0</v>
      </c>
      <c r="L30" s="113"/>
      <c r="M30" s="113"/>
      <c r="N30" s="114"/>
    </row>
    <row r="31" spans="2:16" ht="16.2" thickBot="1" x14ac:dyDescent="0.35">
      <c r="B31" s="337" t="s">
        <v>36</v>
      </c>
      <c r="C31" s="338"/>
      <c r="D31" s="338"/>
      <c r="E31" s="338"/>
      <c r="F31" s="338"/>
      <c r="G31" s="338"/>
      <c r="H31" s="338"/>
      <c r="I31" s="338"/>
      <c r="J31" s="339"/>
      <c r="K31" s="226">
        <f>K29+K30</f>
        <v>0</v>
      </c>
      <c r="L31" s="113"/>
      <c r="M31" s="113"/>
      <c r="N31" s="114"/>
    </row>
    <row r="32" spans="2:16" ht="14.4" thickBot="1" x14ac:dyDescent="0.3">
      <c r="B32" s="113"/>
      <c r="C32" s="113"/>
      <c r="D32" s="113"/>
      <c r="E32" s="113"/>
      <c r="F32" s="113"/>
      <c r="G32" s="113"/>
      <c r="H32" s="113"/>
      <c r="I32" s="113"/>
      <c r="J32" s="113"/>
      <c r="K32" s="113"/>
      <c r="L32" s="113"/>
      <c r="M32" s="113"/>
      <c r="N32" s="114"/>
    </row>
    <row r="33" spans="2:8" ht="14.4" thickBot="1" x14ac:dyDescent="0.3">
      <c r="C33" s="346" t="s">
        <v>37</v>
      </c>
      <c r="D33" s="340" t="s">
        <v>38</v>
      </c>
      <c r="E33" s="341"/>
      <c r="F33" s="341"/>
      <c r="G33" s="342"/>
      <c r="H33" s="19">
        <f>(O24+K31)*12</f>
        <v>0</v>
      </c>
    </row>
    <row r="34" spans="2:8" ht="14.4" thickBot="1" x14ac:dyDescent="0.3">
      <c r="C34" s="347"/>
      <c r="D34" s="301" t="s">
        <v>205</v>
      </c>
      <c r="E34" s="302"/>
      <c r="F34" s="302"/>
      <c r="G34" s="343"/>
      <c r="H34" s="19">
        <f>(H33*D41)+H33</f>
        <v>0</v>
      </c>
    </row>
    <row r="35" spans="2:8" ht="14.4" thickBot="1" x14ac:dyDescent="0.3">
      <c r="C35" s="347"/>
      <c r="D35" s="301" t="s">
        <v>206</v>
      </c>
      <c r="E35" s="302"/>
      <c r="F35" s="302"/>
      <c r="G35" s="343"/>
      <c r="H35" s="19">
        <f>(H34*E41)+H34</f>
        <v>0</v>
      </c>
    </row>
    <row r="36" spans="2:8" ht="14.4" thickBot="1" x14ac:dyDescent="0.3">
      <c r="C36" s="348"/>
      <c r="D36" s="344" t="s">
        <v>227</v>
      </c>
      <c r="E36" s="303"/>
      <c r="F36" s="303"/>
      <c r="G36" s="345"/>
      <c r="H36" s="86">
        <f>SUM(H33:H35)</f>
        <v>0</v>
      </c>
    </row>
    <row r="38" spans="2:8" x14ac:dyDescent="0.25">
      <c r="B38" s="1"/>
      <c r="C38" s="330" t="s">
        <v>42</v>
      </c>
      <c r="D38" s="330"/>
      <c r="E38" s="330"/>
      <c r="F38" s="330"/>
    </row>
    <row r="39" spans="2:8" ht="14.4" thickBot="1" x14ac:dyDescent="0.3">
      <c r="B39" s="1"/>
      <c r="C39" s="1"/>
    </row>
    <row r="40" spans="2:8" ht="18.75" customHeight="1" thickBot="1" x14ac:dyDescent="0.3">
      <c r="C40" s="12" t="s">
        <v>39</v>
      </c>
      <c r="D40" s="13" t="s">
        <v>40</v>
      </c>
      <c r="E40" s="13" t="s">
        <v>41</v>
      </c>
      <c r="F40" s="14" t="s">
        <v>19</v>
      </c>
    </row>
    <row r="41" spans="2:8" ht="18" customHeight="1" thickBot="1" x14ac:dyDescent="0.3">
      <c r="C41" s="15" t="s">
        <v>304</v>
      </c>
      <c r="D41" s="254"/>
      <c r="E41" s="254"/>
      <c r="F41" s="30"/>
    </row>
    <row r="45" spans="2:8" x14ac:dyDescent="0.25">
      <c r="B45" s="20"/>
      <c r="C45" s="20"/>
      <c r="F45" s="20"/>
      <c r="G45" s="20"/>
    </row>
    <row r="46" spans="2:8" x14ac:dyDescent="0.25">
      <c r="B46" s="331" t="s">
        <v>44</v>
      </c>
      <c r="C46" s="331"/>
      <c r="F46" s="331" t="s">
        <v>45</v>
      </c>
      <c r="G46" s="331"/>
    </row>
    <row r="47" spans="2:8" x14ac:dyDescent="0.25">
      <c r="B47" s="23"/>
      <c r="C47" s="23"/>
      <c r="F47" s="23"/>
    </row>
    <row r="48" spans="2:8" x14ac:dyDescent="0.25">
      <c r="B48" s="23"/>
      <c r="C48" s="23"/>
      <c r="F48" s="23"/>
    </row>
    <row r="49" spans="2:7" x14ac:dyDescent="0.25">
      <c r="B49" s="24"/>
      <c r="C49" s="25"/>
      <c r="F49" s="24"/>
      <c r="G49" s="21"/>
    </row>
    <row r="50" spans="2:7" x14ac:dyDescent="0.25">
      <c r="B50" s="331" t="s">
        <v>46</v>
      </c>
      <c r="C50" s="331"/>
      <c r="F50" s="331" t="s">
        <v>47</v>
      </c>
      <c r="G50" s="331"/>
    </row>
  </sheetData>
  <protectedRanges>
    <protectedRange sqref="C7:C8" name="Range1_14_2_1_2_1_2_2_2_2_1_2_1_2_2_3_1"/>
  </protectedRanges>
  <mergeCells count="23">
    <mergeCell ref="B29:J29"/>
    <mergeCell ref="B30:J30"/>
    <mergeCell ref="B31:J31"/>
    <mergeCell ref="B50:C50"/>
    <mergeCell ref="F50:G50"/>
    <mergeCell ref="D33:G33"/>
    <mergeCell ref="C38:F38"/>
    <mergeCell ref="B46:C46"/>
    <mergeCell ref="F46:G46"/>
    <mergeCell ref="D34:G34"/>
    <mergeCell ref="D35:G35"/>
    <mergeCell ref="D36:G36"/>
    <mergeCell ref="C33:C36"/>
    <mergeCell ref="B22:N22"/>
    <mergeCell ref="B23:N23"/>
    <mergeCell ref="B24:N24"/>
    <mergeCell ref="A2:A7"/>
    <mergeCell ref="C2:G2"/>
    <mergeCell ref="C3:G3"/>
    <mergeCell ref="C4:G4"/>
    <mergeCell ref="C6:G6"/>
    <mergeCell ref="C7:G7"/>
    <mergeCell ref="C5:G5"/>
  </mergeCells>
  <pageMargins left="0.25" right="0.25" top="0.75" bottom="0.75" header="0.3" footer="0.3"/>
  <pageSetup paperSize="8"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Notes to Bidders</vt:lpstr>
      <vt:lpstr>Labour</vt:lpstr>
      <vt:lpstr>Cluster A</vt:lpstr>
      <vt:lpstr>Cluster B</vt:lpstr>
      <vt:lpstr>Cluster C</vt:lpstr>
      <vt:lpstr>Cluster D</vt:lpstr>
      <vt:lpstr>Cluster E</vt:lpstr>
      <vt:lpstr>Cluster F</vt:lpstr>
      <vt:lpstr>Cluster G</vt:lpstr>
      <vt:lpstr>Cluster H</vt:lpstr>
      <vt:lpstr>Cluster I</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Madala Sikhavhakhavha</dc:creator>
  <cp:lastModifiedBy>Hillery Kopano Sentsho</cp:lastModifiedBy>
  <cp:lastPrinted>2019-08-05T14:44:54Z</cp:lastPrinted>
  <dcterms:created xsi:type="dcterms:W3CDTF">2019-07-19T07:10:38Z</dcterms:created>
  <dcterms:modified xsi:type="dcterms:W3CDTF">2019-08-20T07:12:05Z</dcterms:modified>
</cp:coreProperties>
</file>