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Contract Management\TENDERS\RFP 16-2020 - APM TENDER\Tender Pack Documents\RFP 16-2020 - Tender Pack for issue\"/>
    </mc:Choice>
  </mc:AlternateContent>
  <bookViews>
    <workbookView xWindow="0" yWindow="0" windowWidth="20400" windowHeight="7780"/>
  </bookViews>
  <sheets>
    <sheet name="Cover Sheet" sheetId="1" r:id="rId1"/>
    <sheet name="Index" sheetId="4" r:id="rId2"/>
    <sheet name="APM.1  Implementation " sheetId="3" r:id="rId3"/>
    <sheet name="APM.2 Acquisition of Software" sheetId="5" r:id="rId4"/>
    <sheet name="APM.3 Additional Lic" sheetId="6" r:id="rId5"/>
    <sheet name=" APM.4 Training" sheetId="8" r:id="rId6"/>
    <sheet name=" APM.5 Support" sheetId="10" r:id="rId7"/>
    <sheet name="APM.6 Escalation-Deflation" sheetId="11" r:id="rId8"/>
  </sheets>
  <definedNames>
    <definedName name="_xlnm._FilterDatabase" localSheetId="3" hidden="1">'APM.2 Acquisition of Software'!$C$92:$D$129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6" l="1"/>
  <c r="H19" i="6"/>
  <c r="H17" i="6"/>
  <c r="F18" i="6"/>
  <c r="F19" i="6"/>
  <c r="F17" i="6"/>
  <c r="K94" i="5" l="1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K93" i="5"/>
  <c r="I93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61" i="5"/>
  <c r="H61" i="5"/>
  <c r="N61" i="5"/>
  <c r="K129" i="5" l="1"/>
  <c r="I129" i="5"/>
  <c r="N83" i="5"/>
  <c r="K83" i="5"/>
  <c r="K13" i="5" l="1"/>
  <c r="O13" i="5"/>
  <c r="L13" i="5"/>
  <c r="P13" i="5"/>
  <c r="H13" i="5"/>
  <c r="G13" i="5"/>
  <c r="B5" i="4"/>
  <c r="B27" i="10" l="1"/>
  <c r="G128" i="5" l="1"/>
  <c r="G127" i="5"/>
  <c r="G126" i="5"/>
  <c r="G125" i="5"/>
  <c r="G124" i="5"/>
  <c r="G123" i="5"/>
  <c r="G122" i="5"/>
  <c r="G121" i="5"/>
  <c r="G120" i="5"/>
  <c r="G119" i="5"/>
  <c r="G118" i="5"/>
  <c r="G117" i="5"/>
  <c r="G116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G129" i="5" l="1"/>
  <c r="H83" i="5"/>
  <c r="N13" i="5" l="1"/>
  <c r="J13" i="5"/>
  <c r="F13" i="5"/>
  <c r="B9" i="4"/>
  <c r="C20" i="10"/>
  <c r="C26" i="10" s="1"/>
  <c r="C19" i="10"/>
  <c r="C25" i="10" s="1"/>
  <c r="C18" i="10"/>
  <c r="E18" i="10"/>
  <c r="E19" i="10"/>
  <c r="E20" i="10"/>
  <c r="D19" i="6"/>
  <c r="D18" i="6"/>
  <c r="D17" i="6"/>
  <c r="C27" i="10" l="1"/>
  <c r="B9" i="11"/>
  <c r="B7" i="11"/>
  <c r="B5" i="11"/>
  <c r="B9" i="10" l="1"/>
  <c r="B7" i="10"/>
  <c r="B5" i="10"/>
  <c r="D17" i="8"/>
  <c r="D16" i="8"/>
  <c r="D18" i="8" s="1"/>
  <c r="B9" i="8" l="1"/>
  <c r="B7" i="8"/>
  <c r="B5" i="8"/>
  <c r="B9" i="6"/>
  <c r="B7" i="6"/>
  <c r="B5" i="6"/>
  <c r="C8" i="5"/>
  <c r="C6" i="5"/>
  <c r="C4" i="5"/>
  <c r="B6" i="3"/>
  <c r="B8" i="3"/>
  <c r="B4" i="3"/>
</calcChain>
</file>

<file path=xl/sharedStrings.xml><?xml version="1.0" encoding="utf-8"?>
<sst xmlns="http://schemas.openxmlformats.org/spreadsheetml/2006/main" count="407" uniqueCount="246">
  <si>
    <t>Application Performance Monitoring</t>
  </si>
  <si>
    <t>PRICING RESPONSE TEMPLATE</t>
  </si>
  <si>
    <t>SARS RFP NUMBER</t>
  </si>
  <si>
    <t>RFP NAME</t>
  </si>
  <si>
    <t>BIDDER NAME</t>
  </si>
  <si>
    <t>Index to Pricing Templates</t>
  </si>
  <si>
    <t>Tab / template</t>
  </si>
  <si>
    <t>Description</t>
  </si>
  <si>
    <t>Tab Colour</t>
  </si>
  <si>
    <t>Agreement
 Reference</t>
  </si>
  <si>
    <t>Index</t>
  </si>
  <si>
    <t>Blue</t>
  </si>
  <si>
    <t>Notes</t>
  </si>
  <si>
    <r>
      <t xml:space="preserve">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</si>
  <si>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APM.1</t>
  </si>
  <si>
    <t>APM.2</t>
  </si>
  <si>
    <t>APM.3</t>
  </si>
  <si>
    <t>APM.4</t>
  </si>
  <si>
    <t>APM.5</t>
  </si>
  <si>
    <t>Type of Service</t>
  </si>
  <si>
    <t>Type</t>
  </si>
  <si>
    <t xml:space="preserve">Unit price
</t>
  </si>
  <si>
    <t>Training (End users/Technical Teams)</t>
  </si>
  <si>
    <t>Training (Specialist)</t>
  </si>
  <si>
    <t>Personnel rates</t>
  </si>
  <si>
    <t>Standard Rate</t>
  </si>
  <si>
    <t>After Hours Rate</t>
  </si>
  <si>
    <t>Project Manager</t>
  </si>
  <si>
    <t>APM.6</t>
  </si>
  <si>
    <t xml:space="preserve"> </t>
  </si>
  <si>
    <t>Number of License</t>
  </si>
  <si>
    <t>Quantity</t>
  </si>
  <si>
    <t>Year 2</t>
  </si>
  <si>
    <t>Year 3</t>
  </si>
  <si>
    <t>Escalation / Deflation</t>
  </si>
  <si>
    <t>Year 4</t>
  </si>
  <si>
    <t>Service</t>
  </si>
  <si>
    <t>License Subscription</t>
  </si>
  <si>
    <t>Software license</t>
  </si>
  <si>
    <t>* provide percentage discounts on subscription if term is longer than 1 year</t>
  </si>
  <si>
    <t>Year 5</t>
  </si>
  <si>
    <t>Skill level</t>
  </si>
  <si>
    <t>Total</t>
  </si>
  <si>
    <t xml:space="preserve">Total Price
</t>
  </si>
  <si>
    <t>Memory</t>
  </si>
  <si>
    <t>100 MB</t>
  </si>
  <si>
    <t>Additional License</t>
  </si>
  <si>
    <t>Training</t>
  </si>
  <si>
    <t>Training &amp; Support</t>
  </si>
  <si>
    <t>Implementation</t>
  </si>
  <si>
    <t>Dashboard and/or reporting</t>
  </si>
  <si>
    <t>Artificial Intelligence/Machine Language Capabilities</t>
  </si>
  <si>
    <t>Implementation and Installation costs</t>
  </si>
  <si>
    <t>APM.1 -Implementation and Installation Costs</t>
  </si>
  <si>
    <t>Server</t>
  </si>
  <si>
    <t>Configuration</t>
  </si>
  <si>
    <t>Dashboarding and Reporting</t>
  </si>
  <si>
    <t>Training Days (for up to 10 resources)</t>
  </si>
  <si>
    <t>VMWare platform monitoring (ESX hosts, not VMs)</t>
  </si>
  <si>
    <t>Host monitoring (VMs or physical hosts)</t>
  </si>
  <si>
    <t>Container / Micro Services monitoring (e.g. docker)</t>
  </si>
  <si>
    <t>Application monitoring (e.g.  .NET/JAVA/PHP/NodeJS...)</t>
  </si>
  <si>
    <t>CPU cores</t>
  </si>
  <si>
    <t xml:space="preserve">Log file monitoring </t>
  </si>
  <si>
    <t>128 GB</t>
  </si>
  <si>
    <t>8 GB</t>
  </si>
  <si>
    <t>15 locations</t>
  </si>
  <si>
    <r>
      <rPr>
        <b/>
        <sz val="11"/>
        <color theme="1"/>
        <rFont val="Calibri"/>
        <family val="2"/>
        <scheme val="minor"/>
      </rPr>
      <t>Synthetic</t>
    </r>
    <r>
      <rPr>
        <sz val="11"/>
        <color theme="1"/>
        <rFont val="Calibri"/>
        <family val="2"/>
        <scheme val="minor"/>
      </rPr>
      <t xml:space="preserve"> monitoring (assume 24 hours x 365 days)</t>
    </r>
  </si>
  <si>
    <r>
      <t xml:space="preserve">Real User monitoring </t>
    </r>
    <r>
      <rPr>
        <sz val="11"/>
        <color theme="1"/>
        <rFont val="Calibri"/>
        <family val="2"/>
        <scheme val="minor"/>
      </rPr>
      <t>(assume 8 hours x 250 workdays)</t>
    </r>
  </si>
  <si>
    <r>
      <rPr>
        <b/>
        <sz val="11"/>
        <color theme="1"/>
        <rFont val="Calibri"/>
        <family val="2"/>
        <scheme val="minor"/>
      </rPr>
      <t xml:space="preserve">Consumption model </t>
    </r>
    <r>
      <rPr>
        <sz val="11"/>
        <color theme="1"/>
        <rFont val="Calibri"/>
        <family val="2"/>
        <scheme val="minor"/>
      </rPr>
      <t>(If synthetic and real user monitoring are based on a common consumption based license)</t>
    </r>
  </si>
  <si>
    <t xml:space="preserve">Note 2: Assume 1 page navigation = 1 click =  1 server side request. If priced by business transaction, please assume 10 steps or page navigations per business transaction. </t>
  </si>
  <si>
    <t>4000 real users</t>
  </si>
  <si>
    <t>15 locations plus 4000 real users</t>
  </si>
  <si>
    <t>20 files</t>
  </si>
  <si>
    <t>Page Navigations</t>
  </si>
  <si>
    <t>Locations or users</t>
  </si>
  <si>
    <t>Real User Monitoring</t>
  </si>
  <si>
    <t xml:space="preserve">Synthetic monitoring </t>
  </si>
  <si>
    <t>Number of locations (Synthetic) or users (RUM)</t>
  </si>
  <si>
    <t>Service Description</t>
  </si>
  <si>
    <t>Item Description</t>
  </si>
  <si>
    <t>Annual Cost</t>
  </si>
  <si>
    <t>Base Price Subscription (if applicable)</t>
  </si>
  <si>
    <t xml:space="preserve">Rate/ Hour </t>
  </si>
  <si>
    <t>Rate/ Day</t>
  </si>
  <si>
    <t xml:space="preserve">Rate/ Day </t>
  </si>
  <si>
    <t>Total Annual Cost</t>
  </si>
  <si>
    <t>Annual Unit price</t>
  </si>
  <si>
    <t>Annual Total</t>
  </si>
  <si>
    <t>Annual Unit Cost</t>
  </si>
  <si>
    <t>Annual Item Cost</t>
  </si>
  <si>
    <t>Junior Specialist (less than 3 years experience)</t>
  </si>
  <si>
    <t>Senior Specialist (more than 3 year experience)</t>
  </si>
  <si>
    <t>Support</t>
  </si>
  <si>
    <t xml:space="preserve">CPU </t>
  </si>
  <si>
    <t>CPU</t>
  </si>
  <si>
    <t>MIPS</t>
  </si>
  <si>
    <t>MSU</t>
  </si>
  <si>
    <t>Server Configuration 1</t>
  </si>
  <si>
    <t>Server Configuration 2</t>
  </si>
  <si>
    <t>Server Configuration 3</t>
  </si>
  <si>
    <t>Server Configuration 4</t>
  </si>
  <si>
    <t>Server Configuration 5</t>
  </si>
  <si>
    <t>Server Configuration 6</t>
  </si>
  <si>
    <t>Server Configuration 7</t>
  </si>
  <si>
    <t>Server Configuration 8</t>
  </si>
  <si>
    <t>Server Configuration 9</t>
  </si>
  <si>
    <t>Server Configuration 10</t>
  </si>
  <si>
    <t>Server Configuration 11</t>
  </si>
  <si>
    <t>Server Configuration 12</t>
  </si>
  <si>
    <t>Server Configuration 13</t>
  </si>
  <si>
    <t>Server Configuration 14</t>
  </si>
  <si>
    <t>Server Configuration 15</t>
  </si>
  <si>
    <t>Server Configuration 16</t>
  </si>
  <si>
    <t>Server Configuration 17</t>
  </si>
  <si>
    <t>Server Configuration 18</t>
  </si>
  <si>
    <t>Server Configuration 19</t>
  </si>
  <si>
    <t>Server Configuration 20</t>
  </si>
  <si>
    <t>Server Configuration 21</t>
  </si>
  <si>
    <t>Server Configuration 22</t>
  </si>
  <si>
    <t>Server Configuration 23</t>
  </si>
  <si>
    <t>Server Configuration 24</t>
  </si>
  <si>
    <t>Server Configuration 25</t>
  </si>
  <si>
    <t>Server Configuration 26</t>
  </si>
  <si>
    <t>Server Configuration 27</t>
  </si>
  <si>
    <t>Server Configuration 28</t>
  </si>
  <si>
    <t>Server Configuration 29</t>
  </si>
  <si>
    <t>Server Configuration 30</t>
  </si>
  <si>
    <t>Server Configuration 31</t>
  </si>
  <si>
    <t>Server Configuration 32</t>
  </si>
  <si>
    <t>Server Configuration 33</t>
  </si>
  <si>
    <t>Server Configuration 34</t>
  </si>
  <si>
    <t>Server Configuration 35</t>
  </si>
  <si>
    <t>Web &amp; .NET app 1</t>
  </si>
  <si>
    <t>Web &amp; .NET app 2</t>
  </si>
  <si>
    <t>Web &amp; .NET app 3</t>
  </si>
  <si>
    <t>Web &amp; .NET app 4</t>
  </si>
  <si>
    <t>Web &amp; .NET app 5</t>
  </si>
  <si>
    <t>JAVA App 1</t>
  </si>
  <si>
    <t>JAVA App 2</t>
  </si>
  <si>
    <t>JAVA App 3</t>
  </si>
  <si>
    <t>JAVA App 4</t>
  </si>
  <si>
    <t>JAVA App 5</t>
  </si>
  <si>
    <t>JAVA App 6</t>
  </si>
  <si>
    <t>JAVA App 7</t>
  </si>
  <si>
    <t>JAVA App 8</t>
  </si>
  <si>
    <t>JAVA App 9</t>
  </si>
  <si>
    <t>JAVA App 10</t>
  </si>
  <si>
    <t>JAVA App 11</t>
  </si>
  <si>
    <t>JAVA App 12</t>
  </si>
  <si>
    <t>JAVA App 13</t>
  </si>
  <si>
    <t>JAVA App 14</t>
  </si>
  <si>
    <t>JAVA App 15</t>
  </si>
  <si>
    <t>JAVA App 16</t>
  </si>
  <si>
    <t>Web Only 1</t>
  </si>
  <si>
    <t>Mainframe 1</t>
  </si>
  <si>
    <t>Application Discovery, Tracing &amp; Diagnostics</t>
  </si>
  <si>
    <t>Memory (GB)</t>
  </si>
  <si>
    <t>32 GB</t>
  </si>
  <si>
    <t>File size per File</t>
  </si>
  <si>
    <t>Server Type</t>
  </si>
  <si>
    <t>Annual Cost of AI/ML Capability per Server Type</t>
  </si>
  <si>
    <t>Annual Cost for all Agents per Server Type</t>
  </si>
  <si>
    <t>Annual Cost 
per Server Type</t>
  </si>
  <si>
    <t>Price Unit Description 
(e.g. per Item/per CPU core/per MB)</t>
  </si>
  <si>
    <t>Escalation - Deflation</t>
  </si>
  <si>
    <t>Synthetic Monitoring and Real User Monitoring</t>
  </si>
  <si>
    <t>20 pages per location and 20 hours per user</t>
  </si>
  <si>
    <t xml:space="preserve">   OEM must offer unlimited online support to the solution:  24x7 (365 days)</t>
  </si>
  <si>
    <t>15 locations *20 page navigations * 24 hours  *365 days</t>
  </si>
  <si>
    <t>Calculation must assume the below to calculate the total annual cost</t>
  </si>
  <si>
    <t xml:space="preserve">4000 real user * 20 page navigations * 8 hours * 250 days </t>
  </si>
  <si>
    <t>(15 locations *20 page navigations * 24 hours  *365 days) + 
(4000 real user * 20 page navigations * 8 hours * 250 days)</t>
  </si>
  <si>
    <t>Acquisition of software</t>
  </si>
  <si>
    <t>Number of Hours</t>
  </si>
  <si>
    <t>Rate/Day</t>
  </si>
  <si>
    <t>Senior Specialist</t>
  </si>
  <si>
    <t>Junior Specialist</t>
  </si>
  <si>
    <t>RFP 16-2020</t>
  </si>
  <si>
    <t>20 page navigations/hour/location</t>
  </si>
  <si>
    <t>20 page navigations/hour/user</t>
  </si>
  <si>
    <t>Volume</t>
  </si>
  <si>
    <t xml:space="preserve">Total Annual Cost </t>
  </si>
  <si>
    <t>Note 1: Full Monitoring implies deep-dive diagnostic, host monitoring and user experience where applicable (e.g. web servers)</t>
  </si>
  <si>
    <t>Note 2: Bidders are required quote for all items listed below; where items are not quoted will result in a bid being regarded as non-responsive and will be disqualified from evaluation.</t>
  </si>
  <si>
    <t>Note 1: Populate which applies, either synthetic and RUM separately or consumption model of combined.</t>
  </si>
  <si>
    <t>Note 1: Host Monitoring implies only the host metrics are monitored and there is no monitoring of the application (no RUM, no deep-dive diagnostics)</t>
  </si>
  <si>
    <t>Note 3: Bidders are required to note and use the assumptions below to calculate total annual cost</t>
  </si>
  <si>
    <t>Notes:</t>
  </si>
  <si>
    <t>* SARS will engage and negotiate with the bidder (where applicable) the Rate of Exchange (ROE) on a yearly basis.</t>
  </si>
  <si>
    <t>Support/ Training</t>
  </si>
  <si>
    <t>Support Level / Service Coverage Period</t>
  </si>
  <si>
    <t>Basic</t>
  </si>
  <si>
    <t>Standard</t>
  </si>
  <si>
    <t>Extended</t>
  </si>
  <si>
    <t xml:space="preserve">Note 1: Cost to be specified only if not included in the base or agent price. </t>
  </si>
  <si>
    <t>APM 2.1 - Acquisition of Software/Licences Subscription - Base Price</t>
  </si>
  <si>
    <t>APM 2 Acquisition of Software</t>
  </si>
  <si>
    <t xml:space="preserve">Note 1: This is the total of items listed from APM 2.1. to APM 2.6 below and the formula will automatically calculate the total for each item </t>
  </si>
  <si>
    <t>Note 2: Bidder must note that SARS reserve the right to choose the most cost effective option under APM 2.2; not all RUM Subscription will be accepted and evaluated</t>
  </si>
  <si>
    <t>APM 2.2 Synthetic Monitoring and Real User Monitoring (RUM) Subscription</t>
  </si>
  <si>
    <t xml:space="preserve">APM 2.2.1 Synthetic monitoring </t>
  </si>
  <si>
    <t xml:space="preserve">APM 2.2.2 Real User monitoring </t>
  </si>
  <si>
    <t xml:space="preserve">APM 2.2.3 Consumption model </t>
  </si>
  <si>
    <t>APM 2.2.1</t>
  </si>
  <si>
    <t>APM 2.2.2</t>
  </si>
  <si>
    <t>APM 2.2.3</t>
  </si>
  <si>
    <t xml:space="preserve">APM 2.3 Full Monitoring Agent Subscription </t>
  </si>
  <si>
    <t>APM 2.4 Host Monitoring Agent Subscription</t>
  </si>
  <si>
    <t>APM 2.5 Dashboarding and Reporting Subscription</t>
  </si>
  <si>
    <t>APM 2.6 Mainframe Monitoring Agent</t>
  </si>
  <si>
    <t>APM 3.2  - Additional Subscription License Per Monitoring Capability</t>
  </si>
  <si>
    <t>APM 4 - Training</t>
  </si>
  <si>
    <t>APM 5  Support</t>
  </si>
  <si>
    <t>APM 3.1  - Additional Subscription License Per Module or Service</t>
  </si>
  <si>
    <r>
      <t xml:space="preserve">1. Bidders must complete the Cover Sheet with the </t>
    </r>
    <r>
      <rPr>
        <b/>
        <u/>
        <sz val="12"/>
        <color theme="1"/>
        <rFont val="Calibri"/>
        <family val="2"/>
        <scheme val="minor"/>
      </rPr>
      <t>Bidder's NAME</t>
    </r>
    <r>
      <rPr>
        <b/>
        <sz val="12"/>
        <color theme="1"/>
        <rFont val="Calibri"/>
        <family val="2"/>
        <scheme val="minor"/>
      </rPr>
      <t>, refer to Cover Tab.</t>
    </r>
  </si>
  <si>
    <t xml:space="preserve">6. Bidders must note that SARS may, at its sole discretion, disqualify a tender where the pricing template has been changed other than in terms of the instructions. </t>
  </si>
  <si>
    <r>
      <t xml:space="preserve">7.  After completing the Price Template, Bidders must print the spreadsheet, initial each page, sign and submit in Hardcopy as well as submitting in </t>
    </r>
    <r>
      <rPr>
        <b/>
        <u/>
        <sz val="12"/>
        <color theme="1"/>
        <rFont val="Calibri"/>
        <family val="2"/>
        <scheme val="minor"/>
      </rPr>
      <t>electronic (EXCEL) format.</t>
    </r>
  </si>
  <si>
    <t xml:space="preserve">9. The pricing is to remain firm for 180 days from the closing date of this tender; SARS reserves the right to negotiate with the recommended bidder prior to signing of the contract and on annual basis. </t>
  </si>
  <si>
    <t>10. Bidders are allowed to provide comments if any, relating to the quoted amounts in the comments columns</t>
  </si>
  <si>
    <t>11. Bidders are required to clearly indicate and provide basis of annual escalation.</t>
  </si>
  <si>
    <t>Total Annual Acquisition Cost (Including Synthetic - APM2.2.1)</t>
  </si>
  <si>
    <t>Total Annual Acquisition Cost (including Real User Monitoring - APM2.2.2)</t>
  </si>
  <si>
    <t>Total Annual Acquisition Cost (Including Consumption Model - APM2.2.3)</t>
  </si>
  <si>
    <r>
      <rPr>
        <b/>
        <sz val="11"/>
        <color rgb="FFFF0000"/>
        <rFont val="Calibri"/>
        <family val="2"/>
        <scheme val="minor"/>
      </rPr>
      <t>* Note</t>
    </r>
    <r>
      <rPr>
        <sz val="11"/>
        <color rgb="FFFF0000"/>
        <rFont val="Calibri"/>
        <family val="2"/>
        <scheme val="minor"/>
      </rPr>
      <t xml:space="preserve"> : Treat each line item seperately assuming only 1 line item was to be acquired seperately at any given time after an initial acquisition</t>
    </r>
  </si>
  <si>
    <t xml:space="preserve">* Original Equipment Manufacture Support </t>
  </si>
  <si>
    <r>
      <t xml:space="preserve">ALL PRICES MUST BE QUOTED </t>
    </r>
    <r>
      <rPr>
        <b/>
        <u/>
        <sz val="10"/>
        <color rgb="FFFF0000"/>
        <rFont val="Calibri"/>
        <family val="2"/>
        <scheme val="minor"/>
      </rPr>
      <t xml:space="preserve">INCLUSIVE </t>
    </r>
    <r>
      <rPr>
        <b/>
        <sz val="10"/>
        <color rgb="FFFF0000"/>
        <rFont val="Calibri"/>
        <family val="2"/>
        <scheme val="minor"/>
      </rPr>
      <t>OF VAT.</t>
    </r>
  </si>
  <si>
    <r>
      <t xml:space="preserve">*ALL PRICES MUST BE QUOTED </t>
    </r>
    <r>
      <rPr>
        <b/>
        <u/>
        <sz val="10"/>
        <color rgb="FFFF0000"/>
        <rFont val="Calibri"/>
        <family val="2"/>
        <scheme val="minor"/>
      </rPr>
      <t xml:space="preserve">INCLUSIVE </t>
    </r>
    <r>
      <rPr>
        <b/>
        <sz val="10"/>
        <color rgb="FFFF0000"/>
        <rFont val="Calibri"/>
        <family val="2"/>
        <scheme val="minor"/>
      </rPr>
      <t>OF VAT.</t>
    </r>
  </si>
  <si>
    <t>*Provide a rate card based on the skills level. A quote will be requested every time support service is required.</t>
  </si>
  <si>
    <r>
      <t xml:space="preserve">Note: All </t>
    </r>
    <r>
      <rPr>
        <b/>
        <u/>
        <sz val="12"/>
        <color rgb="FF92D050"/>
        <rFont val="Arial"/>
        <family val="2"/>
      </rPr>
      <t>Green</t>
    </r>
    <r>
      <rPr>
        <b/>
        <u/>
        <sz val="12"/>
        <color rgb="FFFF0000"/>
        <rFont val="Arial"/>
        <family val="2"/>
      </rPr>
      <t xml:space="preserve"> cells to be completed by Bidder unless specified as "non-mandatory" in the heading.</t>
    </r>
  </si>
  <si>
    <t>Name of Company Representative</t>
  </si>
  <si>
    <t>Signature</t>
  </si>
  <si>
    <t>Date</t>
  </si>
  <si>
    <t xml:space="preserve">5. Bidders MUST NOT change the Pricing Template other than by providing values in the cells with "GREEN" FILL. </t>
  </si>
  <si>
    <t>2. Bidders must complete ALL the cells with "GREEN" FILL.  If no price is filled in a cell with green fill, the price will be regarded as zero.</t>
  </si>
  <si>
    <t>4. Bidders must enter all prices VAT INCLUSIVE. Unit Costs/Prices are to be provided across all Schedules of the price template.  It is the bidders responsibility to consider the USD/Rand exchange rate and all other direct and/or indirect costs relating to their price proposal when completing the price template.</t>
  </si>
  <si>
    <t>APM 6.1  Annual Escalation/ Deflation</t>
  </si>
  <si>
    <t>APM 6.2  Rate of Exchange</t>
  </si>
  <si>
    <t>ROE</t>
  </si>
  <si>
    <t>Rate of Exchange</t>
  </si>
  <si>
    <t>* Bidders are required to indicate rate of exchange if applicable under APM 6.2 above including the type of currency (e.g USD, EURO or GBP).</t>
  </si>
  <si>
    <t>5. Bidders are required to indicate their USD/Rand Exchange Rate used under APM6 "Escalation-Deflation" tab on the column provided.</t>
  </si>
  <si>
    <t xml:space="preserve">4. Bidder must note further notes in "Red" under each tab that provides clarity on the pricing requirements inline with SARS Business Requirements Specification document. </t>
  </si>
  <si>
    <t>3. Where a cost in a specific line item description is covered in a preceding one (or one after), a Bidder is advised to indicate that the line item is included.</t>
  </si>
  <si>
    <t>Yellow</t>
  </si>
  <si>
    <r>
      <t>8. The quoted prices MUST be  inclusive of all SARS' requirements as per the Business Requirements Specification Document(BRS)</t>
    </r>
    <r>
      <rPr>
        <b/>
        <sz val="12"/>
        <color theme="1"/>
        <rFont val="Calibri"/>
        <family val="2"/>
        <scheme val="minor"/>
      </rPr>
      <t>. No additional costs will be considered post award.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</si>
</sst>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&quot;R&quot;\ #,##0.00"/>
    <numFmt numFmtId="166" formatCode="_-[$R-1C09]* #,##0.00_-;\-[$R-1C09]* #,##0.00_-;_-[$R-1C09]* &quot;-&quot;??_-;_-@_-"/>
    <numFmt numFmtId="167" formatCode="_ * #,##0_ ;_ * \-#,##0_ ;_ * &quot;-&quot;??_ ;_ @_ "/>
    <numFmt numFmtId="168" formatCode="_ [$R-1C09]\ * #,##0.00_ ;_ [$R-1C09]\ * \-#,##0.00_ ;_ [$R-1C09]\ * &quot;-&quot;??_ ;_ @_ "/>
    <numFmt numFmtId="169" formatCode="[$-F800]dddd\,\ mmmm\ dd\,\ yyyy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Arial"/>
      <family val="2"/>
    </font>
    <font>
      <sz val="10"/>
      <name val="Arial"/>
    </font>
    <font>
      <sz val="11"/>
      <color theme="1"/>
      <name val="Arial"/>
      <family val="2"/>
    </font>
    <font>
      <b/>
      <u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b/>
      <u/>
      <sz val="12"/>
      <color rgb="FFFF0000"/>
      <name val="Arial"/>
      <family val="2"/>
    </font>
    <font>
      <b/>
      <u/>
      <sz val="12"/>
      <color rgb="FF92D05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8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1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22" fillId="0" borderId="0"/>
    <xf numFmtId="169" fontId="8" fillId="0" borderId="0"/>
    <xf numFmtId="9" fontId="8" fillId="0" borderId="0" applyFont="0" applyFill="0" applyBorder="0" applyAlignment="0" applyProtection="0"/>
    <xf numFmtId="0" fontId="1" fillId="0" borderId="0"/>
  </cellStyleXfs>
  <cellXfs count="24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5" fillId="0" borderId="3" xfId="0" applyFont="1" applyBorder="1" applyProtection="1">
      <protection hidden="1"/>
    </xf>
    <xf numFmtId="0" fontId="5" fillId="0" borderId="4" xfId="0" applyFont="1" applyBorder="1" applyProtection="1">
      <protection hidden="1"/>
    </xf>
    <xf numFmtId="0" fontId="6" fillId="0" borderId="3" xfId="0" applyFont="1" applyBorder="1" applyProtection="1">
      <protection hidden="1"/>
    </xf>
    <xf numFmtId="0" fontId="6" fillId="0" borderId="4" xfId="0" applyFont="1" applyBorder="1" applyProtection="1">
      <protection hidden="1"/>
    </xf>
    <xf numFmtId="0" fontId="0" fillId="0" borderId="7" xfId="0" applyBorder="1"/>
    <xf numFmtId="0" fontId="9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Border="1" applyProtection="1">
      <protection hidden="1"/>
    </xf>
    <xf numFmtId="0" fontId="10" fillId="0" borderId="7" xfId="0" applyFont="1" applyBorder="1" applyAlignment="1" applyProtection="1">
      <alignment horizontal="center"/>
      <protection hidden="1"/>
    </xf>
    <xf numFmtId="0" fontId="10" fillId="0" borderId="7" xfId="0" applyFont="1" applyFill="1" applyBorder="1" applyProtection="1">
      <protection hidden="1"/>
    </xf>
    <xf numFmtId="0" fontId="10" fillId="0" borderId="7" xfId="0" applyFont="1" applyFill="1" applyBorder="1" applyAlignment="1" applyProtection="1">
      <alignment horizontal="center"/>
      <protection hidden="1"/>
    </xf>
    <xf numFmtId="0" fontId="10" fillId="3" borderId="7" xfId="0" applyFont="1" applyFill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vertical="top"/>
      <protection hidden="1"/>
    </xf>
    <xf numFmtId="164" fontId="10" fillId="0" borderId="0" xfId="1" applyNumberFormat="1" applyFont="1" applyProtection="1">
      <protection hidden="1"/>
    </xf>
    <xf numFmtId="0" fontId="11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0" fontId="3" fillId="0" borderId="0" xfId="0" applyFont="1" applyAlignment="1" applyProtection="1"/>
    <xf numFmtId="165" fontId="0" fillId="4" borderId="7" xfId="0" applyNumberFormat="1" applyFont="1" applyFill="1" applyBorder="1" applyAlignment="1" applyProtection="1">
      <alignment horizontal="right" wrapText="1"/>
    </xf>
    <xf numFmtId="0" fontId="2" fillId="0" borderId="0" xfId="0" applyFont="1" applyAlignment="1" applyProtection="1"/>
    <xf numFmtId="0" fontId="0" fillId="0" borderId="0" xfId="0" applyFont="1" applyProtection="1"/>
    <xf numFmtId="0" fontId="2" fillId="0" borderId="0" xfId="0" applyFont="1" applyProtection="1"/>
    <xf numFmtId="0" fontId="0" fillId="0" borderId="7" xfId="0" applyFont="1" applyBorder="1" applyAlignment="1" applyProtection="1">
      <alignment horizontal="left" wrapText="1"/>
    </xf>
    <xf numFmtId="0" fontId="0" fillId="0" borderId="7" xfId="0" applyFont="1" applyBorder="1" applyAlignment="1" applyProtection="1">
      <alignment horizontal="center"/>
    </xf>
    <xf numFmtId="0" fontId="0" fillId="0" borderId="7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wrapText="1"/>
    </xf>
    <xf numFmtId="0" fontId="2" fillId="0" borderId="0" xfId="0" applyFont="1"/>
    <xf numFmtId="0" fontId="0" fillId="0" borderId="0" xfId="0" applyFill="1"/>
    <xf numFmtId="0" fontId="15" fillId="0" borderId="7" xfId="0" applyFont="1" applyFill="1" applyBorder="1" applyAlignment="1" applyProtection="1">
      <alignment vertical="center" wrapText="1"/>
    </xf>
    <xf numFmtId="0" fontId="16" fillId="0" borderId="0" xfId="0" applyFont="1"/>
    <xf numFmtId="0" fontId="0" fillId="0" borderId="7" xfId="0" applyFill="1" applyBorder="1"/>
    <xf numFmtId="0" fontId="2" fillId="5" borderId="7" xfId="0" applyFont="1" applyFill="1" applyBorder="1" applyAlignment="1">
      <alignment horizontal="center" vertical="center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vertical="center" wrapText="1"/>
    </xf>
    <xf numFmtId="167" fontId="0" fillId="0" borderId="0" xfId="1" applyNumberFormat="1" applyFont="1"/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165" fontId="0" fillId="4" borderId="7" xfId="0" applyNumberFormat="1" applyFont="1" applyFill="1" applyBorder="1" applyAlignment="1" applyProtection="1">
      <alignment horizontal="right"/>
    </xf>
    <xf numFmtId="0" fontId="0" fillId="0" borderId="7" xfId="0" applyFont="1" applyBorder="1" applyAlignment="1" applyProtection="1">
      <alignment wrapText="1"/>
      <protection locked="0"/>
    </xf>
    <xf numFmtId="0" fontId="0" fillId="0" borderId="0" xfId="0" applyFont="1" applyBorder="1" applyAlignment="1" applyProtection="1">
      <alignment wrapText="1"/>
      <protection locked="0"/>
    </xf>
    <xf numFmtId="166" fontId="0" fillId="0" borderId="0" xfId="0" applyNumberFormat="1" applyFont="1" applyFill="1" applyBorder="1" applyAlignment="1" applyProtection="1">
      <alignment horizontal="center" vertical="center" wrapText="1"/>
    </xf>
    <xf numFmtId="168" fontId="0" fillId="0" borderId="0" xfId="0" applyNumberFormat="1" applyBorder="1"/>
    <xf numFmtId="0" fontId="0" fillId="0" borderId="0" xfId="0" applyBorder="1" applyAlignment="1">
      <alignment horizontal="center"/>
    </xf>
    <xf numFmtId="43" fontId="0" fillId="0" borderId="0" xfId="1" applyFont="1" applyBorder="1"/>
    <xf numFmtId="0" fontId="0" fillId="0" borderId="7" xfId="0" applyBorder="1" applyAlignment="1">
      <alignment wrapText="1"/>
    </xf>
    <xf numFmtId="0" fontId="0" fillId="0" borderId="0" xfId="0" applyFill="1" applyBorder="1"/>
    <xf numFmtId="0" fontId="0" fillId="4" borderId="7" xfId="0" applyFill="1" applyBorder="1" applyAlignment="1">
      <alignment horizontal="center"/>
    </xf>
    <xf numFmtId="166" fontId="0" fillId="4" borderId="7" xfId="0" applyNumberFormat="1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>
      <alignment wrapText="1"/>
    </xf>
    <xf numFmtId="0" fontId="18" fillId="5" borderId="7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center"/>
    </xf>
    <xf numFmtId="0" fontId="0" fillId="0" borderId="0" xfId="0" applyAlignment="1">
      <alignment vertical="center"/>
    </xf>
    <xf numFmtId="168" fontId="0" fillId="6" borderId="7" xfId="0" applyNumberFormat="1" applyFill="1" applyBorder="1"/>
    <xf numFmtId="0" fontId="17" fillId="2" borderId="7" xfId="0" applyFont="1" applyFill="1" applyBorder="1"/>
    <xf numFmtId="0" fontId="15" fillId="5" borderId="7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/>
    <xf numFmtId="165" fontId="0" fillId="5" borderId="7" xfId="0" applyNumberFormat="1" applyFont="1" applyFill="1" applyBorder="1" applyAlignment="1" applyProtection="1">
      <alignment horizontal="right"/>
    </xf>
    <xf numFmtId="9" fontId="13" fillId="4" borderId="7" xfId="0" applyNumberFormat="1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vertical="center" wrapText="1"/>
    </xf>
    <xf numFmtId="0" fontId="13" fillId="5" borderId="9" xfId="0" applyFont="1" applyFill="1" applyBorder="1" applyAlignment="1" applyProtection="1">
      <alignment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/>
    <xf numFmtId="0" fontId="0" fillId="0" borderId="0" xfId="0" applyBorder="1" applyAlignment="1">
      <alignment wrapText="1"/>
    </xf>
    <xf numFmtId="0" fontId="0" fillId="0" borderId="7" xfId="0" applyFill="1" applyBorder="1" applyAlignment="1">
      <alignment horizontal="center"/>
    </xf>
    <xf numFmtId="44" fontId="0" fillId="4" borderId="7" xfId="3" applyFont="1" applyFill="1" applyBorder="1" applyAlignment="1">
      <alignment horizontal="center"/>
    </xf>
    <xf numFmtId="44" fontId="0" fillId="4" borderId="7" xfId="3" applyFont="1" applyFill="1" applyBorder="1"/>
    <xf numFmtId="44" fontId="0" fillId="6" borderId="7" xfId="3" applyFont="1" applyFill="1" applyBorder="1"/>
    <xf numFmtId="0" fontId="0" fillId="2" borderId="7" xfId="0" applyFont="1" applyFill="1" applyBorder="1" applyAlignment="1"/>
    <xf numFmtId="0" fontId="0" fillId="2" borderId="7" xfId="0" applyFont="1" applyFill="1" applyBorder="1" applyAlignment="1">
      <alignment horizontal="center"/>
    </xf>
    <xf numFmtId="0" fontId="0" fillId="0" borderId="7" xfId="0" applyFont="1" applyBorder="1" applyAlignment="1" applyProtection="1">
      <alignment horizontal="center" wrapText="1"/>
      <protection locked="0"/>
    </xf>
    <xf numFmtId="0" fontId="0" fillId="2" borderId="7" xfId="0" applyFill="1" applyBorder="1"/>
    <xf numFmtId="0" fontId="13" fillId="5" borderId="7" xfId="0" applyFont="1" applyFill="1" applyBorder="1" applyAlignment="1" applyProtection="1">
      <alignment horizontal="center" vertical="center" wrapText="1"/>
    </xf>
    <xf numFmtId="44" fontId="2" fillId="0" borderId="12" xfId="0" applyNumberFormat="1" applyFont="1" applyBorder="1"/>
    <xf numFmtId="0" fontId="11" fillId="7" borderId="7" xfId="0" applyFont="1" applyFill="1" applyBorder="1" applyAlignment="1" applyProtection="1">
      <alignment horizontal="center" vertical="center"/>
      <protection hidden="1"/>
    </xf>
    <xf numFmtId="0" fontId="11" fillId="7" borderId="7" xfId="0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wrapText="1"/>
    </xf>
    <xf numFmtId="167" fontId="0" fillId="0" borderId="7" xfId="1" applyNumberFormat="1" applyFont="1" applyFill="1" applyBorder="1" applyAlignment="1">
      <alignment horizontal="center"/>
    </xf>
    <xf numFmtId="165" fontId="0" fillId="0" borderId="7" xfId="3" applyNumberFormat="1" applyFont="1" applyFill="1" applyBorder="1" applyAlignment="1" applyProtection="1">
      <alignment horizontal="right" wrapText="1"/>
      <protection locked="0"/>
    </xf>
    <xf numFmtId="165" fontId="2" fillId="0" borderId="12" xfId="0" applyNumberFormat="1" applyFont="1" applyFill="1" applyBorder="1"/>
    <xf numFmtId="0" fontId="14" fillId="0" borderId="0" xfId="0" applyFont="1" applyAlignment="1" applyProtection="1"/>
    <xf numFmtId="0" fontId="14" fillId="0" borderId="0" xfId="0" applyFont="1"/>
    <xf numFmtId="0" fontId="0" fillId="0" borderId="0" xfId="0" applyAlignment="1">
      <alignment vertical="top"/>
    </xf>
    <xf numFmtId="0" fontId="19" fillId="0" borderId="0" xfId="0" applyFont="1" applyAlignment="1">
      <alignment wrapText="1"/>
    </xf>
    <xf numFmtId="167" fontId="0" fillId="4" borderId="7" xfId="1" applyNumberFormat="1" applyFont="1" applyFill="1" applyBorder="1"/>
    <xf numFmtId="0" fontId="2" fillId="0" borderId="0" xfId="0" applyFont="1" applyAlignment="1">
      <alignment horizontal="center"/>
    </xf>
    <xf numFmtId="0" fontId="14" fillId="0" borderId="0" xfId="0" applyFont="1" applyFill="1" applyAlignment="1" applyProtection="1"/>
    <xf numFmtId="0" fontId="3" fillId="0" borderId="0" xfId="0" applyFont="1" applyFill="1" applyAlignment="1" applyProtection="1"/>
    <xf numFmtId="0" fontId="0" fillId="0" borderId="0" xfId="0" applyFill="1" applyBorder="1" applyAlignment="1">
      <alignment horizontal="center"/>
    </xf>
    <xf numFmtId="165" fontId="0" fillId="0" borderId="7" xfId="0" applyNumberFormat="1" applyBorder="1"/>
    <xf numFmtId="0" fontId="0" fillId="0" borderId="15" xfId="0" applyFont="1" applyFill="1" applyBorder="1" applyAlignment="1"/>
    <xf numFmtId="0" fontId="0" fillId="0" borderId="16" xfId="0" applyFont="1" applyFill="1" applyBorder="1" applyAlignment="1"/>
    <xf numFmtId="0" fontId="2" fillId="0" borderId="12" xfId="0" applyFont="1" applyBorder="1" applyAlignment="1">
      <alignment horizontal="center"/>
    </xf>
    <xf numFmtId="165" fontId="2" fillId="4" borderId="12" xfId="0" applyNumberFormat="1" applyFont="1" applyFill="1" applyBorder="1"/>
    <xf numFmtId="44" fontId="0" fillId="4" borderId="9" xfId="3" applyFont="1" applyFill="1" applyBorder="1"/>
    <xf numFmtId="0" fontId="11" fillId="0" borderId="0" xfId="0" applyFont="1" applyProtection="1">
      <protection hidden="1"/>
    </xf>
    <xf numFmtId="0" fontId="0" fillId="0" borderId="7" xfId="0" applyBorder="1" applyAlignment="1">
      <alignment horizontal="center" wrapText="1"/>
    </xf>
    <xf numFmtId="0" fontId="6" fillId="0" borderId="20" xfId="0" applyFont="1" applyBorder="1" applyProtection="1">
      <protection hidden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11" xfId="0" applyFont="1" applyFill="1" applyBorder="1" applyAlignment="1" applyProtection="1">
      <alignment horizontal="center" vertical="center" wrapText="1"/>
    </xf>
    <xf numFmtId="0" fontId="16" fillId="0" borderId="0" xfId="0" applyFont="1" applyBorder="1"/>
    <xf numFmtId="0" fontId="16" fillId="0" borderId="0" xfId="0" applyFont="1" applyFill="1" applyBorder="1"/>
    <xf numFmtId="0" fontId="2" fillId="0" borderId="7" xfId="0" applyFont="1" applyBorder="1" applyAlignment="1"/>
    <xf numFmtId="0" fontId="20" fillId="0" borderId="17" xfId="0" applyFont="1" applyBorder="1" applyProtection="1">
      <protection hidden="1"/>
    </xf>
    <xf numFmtId="0" fontId="20" fillId="0" borderId="20" xfId="0" applyFont="1" applyBorder="1" applyProtection="1">
      <protection hidden="1"/>
    </xf>
    <xf numFmtId="0" fontId="13" fillId="5" borderId="7" xfId="0" applyFont="1" applyFill="1" applyBorder="1" applyAlignment="1" applyProtection="1">
      <alignment horizontal="center" vertical="center" wrapText="1"/>
    </xf>
    <xf numFmtId="0" fontId="0" fillId="0" borderId="0" xfId="0" applyFont="1"/>
    <xf numFmtId="0" fontId="18" fillId="5" borderId="8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2" fillId="5" borderId="7" xfId="0" applyFont="1" applyFill="1" applyBorder="1" applyAlignment="1">
      <alignment horizontal="center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10" xfId="0" applyFont="1" applyFill="1" applyBorder="1" applyAlignment="1" applyProtection="1">
      <alignment horizontal="center" vertical="center" wrapText="1"/>
    </xf>
    <xf numFmtId="0" fontId="18" fillId="2" borderId="7" xfId="0" applyFont="1" applyFill="1" applyBorder="1" applyAlignment="1" applyProtection="1">
      <alignment horizontal="center" vertical="center" wrapText="1"/>
    </xf>
    <xf numFmtId="0" fontId="18" fillId="5" borderId="10" xfId="0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3" fontId="0" fillId="0" borderId="12" xfId="0" applyNumberFormat="1" applyBorder="1"/>
    <xf numFmtId="44" fontId="0" fillId="0" borderId="12" xfId="0" applyNumberFormat="1" applyBorder="1"/>
    <xf numFmtId="0" fontId="19" fillId="0" borderId="0" xfId="0" applyFont="1"/>
    <xf numFmtId="9" fontId="13" fillId="4" borderId="7" xfId="4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vertical="center"/>
      <protection hidden="1"/>
    </xf>
    <xf numFmtId="0" fontId="0" fillId="0" borderId="34" xfId="0" applyBorder="1"/>
    <xf numFmtId="0" fontId="0" fillId="0" borderId="4" xfId="0" applyBorder="1"/>
    <xf numFmtId="0" fontId="0" fillId="0" borderId="35" xfId="0" applyBorder="1"/>
    <xf numFmtId="0" fontId="0" fillId="0" borderId="6" xfId="0" applyBorder="1"/>
    <xf numFmtId="0" fontId="0" fillId="0" borderId="3" xfId="0" applyBorder="1"/>
    <xf numFmtId="0" fontId="0" fillId="0" borderId="5" xfId="0" applyBorder="1"/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4" xfId="0" applyBorder="1" applyAlignment="1">
      <alignment horizontal="left"/>
    </xf>
    <xf numFmtId="0" fontId="6" fillId="0" borderId="15" xfId="0" applyFont="1" applyBorder="1" applyProtection="1">
      <protection hidden="1"/>
    </xf>
    <xf numFmtId="0" fontId="15" fillId="0" borderId="0" xfId="0" applyFont="1" applyFill="1" applyBorder="1" applyAlignment="1" applyProtection="1">
      <alignment vertical="center" wrapText="1"/>
    </xf>
    <xf numFmtId="0" fontId="6" fillId="0" borderId="26" xfId="0" applyFont="1" applyBorder="1" applyProtection="1">
      <protection hidden="1"/>
    </xf>
    <xf numFmtId="0" fontId="15" fillId="4" borderId="7" xfId="0" applyFont="1" applyFill="1" applyBorder="1" applyAlignment="1" applyProtection="1">
      <alignment vertical="center" wrapText="1"/>
    </xf>
    <xf numFmtId="0" fontId="0" fillId="0" borderId="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4" fillId="0" borderId="31" xfId="0" applyFont="1" applyBorder="1" applyAlignment="1" applyProtection="1">
      <alignment horizontal="center"/>
      <protection hidden="1"/>
    </xf>
    <xf numFmtId="0" fontId="4" fillId="0" borderId="32" xfId="0" applyFont="1" applyBorder="1" applyAlignment="1" applyProtection="1">
      <alignment horizontal="center"/>
      <protection hidden="1"/>
    </xf>
    <xf numFmtId="0" fontId="4" fillId="0" borderId="33" xfId="0" applyFont="1" applyBorder="1" applyAlignment="1" applyProtection="1">
      <alignment horizontal="center"/>
      <protection hidden="1"/>
    </xf>
    <xf numFmtId="0" fontId="7" fillId="0" borderId="31" xfId="0" applyFont="1" applyFill="1" applyBorder="1" applyAlignment="1" applyProtection="1">
      <alignment horizontal="center"/>
      <protection hidden="1"/>
    </xf>
    <xf numFmtId="0" fontId="7" fillId="0" borderId="32" xfId="0" applyFont="1" applyFill="1" applyBorder="1" applyAlignment="1" applyProtection="1">
      <alignment horizontal="center"/>
      <protection hidden="1"/>
    </xf>
    <xf numFmtId="0" fontId="7" fillId="0" borderId="33" xfId="0" applyFont="1" applyFill="1" applyBorder="1" applyAlignment="1" applyProtection="1">
      <alignment horizontal="center"/>
      <protection hidden="1"/>
    </xf>
    <xf numFmtId="0" fontId="7" fillId="4" borderId="31" xfId="0" applyFont="1" applyFill="1" applyBorder="1" applyAlignment="1" applyProtection="1">
      <alignment horizontal="center"/>
      <protection hidden="1"/>
    </xf>
    <xf numFmtId="0" fontId="7" fillId="4" borderId="32" xfId="0" applyFont="1" applyFill="1" applyBorder="1" applyAlignment="1" applyProtection="1">
      <alignment horizontal="center"/>
      <protection hidden="1"/>
    </xf>
    <xf numFmtId="0" fontId="7" fillId="4" borderId="33" xfId="0" applyFont="1" applyFill="1" applyBorder="1" applyAlignment="1" applyProtection="1">
      <alignment horizontal="center"/>
      <protection hidden="1"/>
    </xf>
    <xf numFmtId="0" fontId="26" fillId="2" borderId="3" xfId="0" applyFont="1" applyFill="1" applyBorder="1" applyAlignment="1" applyProtection="1">
      <alignment horizontal="left"/>
      <protection hidden="1"/>
    </xf>
    <xf numFmtId="0" fontId="26" fillId="2" borderId="0" xfId="0" applyFont="1" applyFill="1" applyBorder="1" applyAlignment="1" applyProtection="1">
      <alignment horizontal="left"/>
      <protection hidden="1"/>
    </xf>
    <xf numFmtId="0" fontId="26" fillId="2" borderId="4" xfId="0" applyFont="1" applyFill="1" applyBorder="1" applyAlignment="1" applyProtection="1">
      <alignment horizontal="left"/>
      <protection hidden="1"/>
    </xf>
    <xf numFmtId="0" fontId="0" fillId="0" borderId="5" xfId="0" applyBorder="1" applyAlignment="1">
      <alignment horizontal="left" wrapText="1"/>
    </xf>
    <xf numFmtId="0" fontId="0" fillId="0" borderId="3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7" fillId="2" borderId="7" xfId="0" applyFont="1" applyFill="1" applyBorder="1" applyAlignment="1" applyProtection="1">
      <alignment horizontal="center"/>
      <protection locked="0"/>
    </xf>
    <xf numFmtId="0" fontId="7" fillId="2" borderId="21" xfId="0" applyFont="1" applyFill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/>
      <protection hidden="1"/>
    </xf>
    <xf numFmtId="0" fontId="6" fillId="0" borderId="7" xfId="0" applyFont="1" applyBorder="1" applyAlignment="1" applyProtection="1">
      <alignment horizontal="center"/>
      <protection hidden="1"/>
    </xf>
    <xf numFmtId="0" fontId="6" fillId="0" borderId="21" xfId="0" applyFont="1" applyBorder="1" applyAlignment="1" applyProtection="1">
      <alignment horizontal="center"/>
      <protection hidden="1"/>
    </xf>
    <xf numFmtId="0" fontId="5" fillId="0" borderId="22" xfId="0" applyFont="1" applyBorder="1" applyAlignment="1" applyProtection="1">
      <alignment horizontal="center"/>
      <protection hidden="1"/>
    </xf>
    <xf numFmtId="0" fontId="5" fillId="0" borderId="23" xfId="0" applyFont="1" applyBorder="1" applyAlignment="1" applyProtection="1">
      <alignment horizontal="center"/>
      <protection hidden="1"/>
    </xf>
    <xf numFmtId="0" fontId="5" fillId="0" borderId="24" xfId="0" applyFont="1" applyBorder="1" applyAlignment="1" applyProtection="1">
      <alignment horizontal="center"/>
      <protection hidden="1"/>
    </xf>
    <xf numFmtId="0" fontId="7" fillId="0" borderId="18" xfId="0" applyFont="1" applyFill="1" applyBorder="1" applyAlignment="1" applyProtection="1">
      <alignment horizontal="center"/>
      <protection hidden="1"/>
    </xf>
    <xf numFmtId="0" fontId="7" fillId="0" borderId="19" xfId="0" applyFont="1" applyFill="1" applyBorder="1" applyAlignment="1" applyProtection="1">
      <alignment horizontal="center"/>
      <protection hidden="1"/>
    </xf>
    <xf numFmtId="0" fontId="7" fillId="0" borderId="7" xfId="0" applyFont="1" applyBorder="1" applyAlignment="1" applyProtection="1">
      <alignment horizontal="center"/>
      <protection hidden="1"/>
    </xf>
    <xf numFmtId="0" fontId="7" fillId="0" borderId="21" xfId="0" applyFont="1" applyBorder="1" applyAlignment="1" applyProtection="1">
      <alignment horizontal="center"/>
      <protection hidden="1"/>
    </xf>
    <xf numFmtId="0" fontId="13" fillId="5" borderId="8" xfId="0" applyFont="1" applyFill="1" applyBorder="1" applyAlignment="1" applyProtection="1">
      <alignment horizontal="center" vertical="center" wrapText="1"/>
    </xf>
    <xf numFmtId="0" fontId="13" fillId="5" borderId="9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 applyProtection="1">
      <alignment horizontal="left" vertic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31" xfId="0" applyFont="1" applyBorder="1" applyAlignment="1" applyProtection="1">
      <alignment horizontal="center"/>
      <protection hidden="1"/>
    </xf>
    <xf numFmtId="0" fontId="7" fillId="0" borderId="32" xfId="0" applyFont="1" applyBorder="1" applyAlignment="1" applyProtection="1">
      <alignment horizontal="center"/>
      <protection hidden="1"/>
    </xf>
    <xf numFmtId="0" fontId="7" fillId="0" borderId="33" xfId="0" applyFont="1" applyBorder="1" applyAlignment="1" applyProtection="1">
      <alignment horizontal="center"/>
      <protection hidden="1"/>
    </xf>
    <xf numFmtId="0" fontId="7" fillId="2" borderId="31" xfId="0" applyFont="1" applyFill="1" applyBorder="1" applyAlignment="1" applyProtection="1">
      <alignment horizontal="center"/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7" fillId="2" borderId="33" xfId="0" applyFont="1" applyFill="1" applyBorder="1" applyAlignment="1" applyProtection="1">
      <alignment horizontal="center"/>
      <protection locked="0"/>
    </xf>
    <xf numFmtId="0" fontId="6" fillId="0" borderId="5" xfId="0" applyFont="1" applyBorder="1" applyAlignment="1" applyProtection="1">
      <alignment horizontal="center"/>
      <protection hidden="1"/>
    </xf>
    <xf numFmtId="0" fontId="6" fillId="0" borderId="35" xfId="0" applyFont="1" applyBorder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2" fillId="5" borderId="1" xfId="0" applyFont="1" applyFill="1" applyBorder="1" applyAlignment="1">
      <alignment horizontal="center"/>
    </xf>
    <xf numFmtId="0" fontId="2" fillId="5" borderId="34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Font="1" applyBorder="1" applyAlignment="1">
      <alignment horizontal="center" vertical="top"/>
    </xf>
    <xf numFmtId="0" fontId="0" fillId="0" borderId="7" xfId="0" applyFont="1" applyBorder="1" applyAlignment="1">
      <alignment horizontal="center" vertical="top" wrapText="1"/>
    </xf>
    <xf numFmtId="43" fontId="17" fillId="0" borderId="7" xfId="1" applyFont="1" applyFill="1" applyBorder="1" applyAlignment="1" applyProtection="1">
      <alignment horizontal="left" vertical="top" wrapText="1"/>
    </xf>
    <xf numFmtId="0" fontId="20" fillId="0" borderId="15" xfId="0" applyFont="1" applyBorder="1" applyAlignment="1" applyProtection="1">
      <alignment horizontal="center"/>
      <protection hidden="1"/>
    </xf>
    <xf numFmtId="0" fontId="20" fillId="0" borderId="9" xfId="0" applyFont="1" applyBorder="1" applyAlignment="1" applyProtection="1">
      <alignment horizontal="center"/>
      <protection hidden="1"/>
    </xf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0" xfId="0" applyBorder="1" applyAlignment="1">
      <alignment horizontal="center"/>
    </xf>
    <xf numFmtId="0" fontId="20" fillId="0" borderId="26" xfId="0" applyFont="1" applyBorder="1" applyAlignment="1" applyProtection="1">
      <alignment horizontal="center"/>
      <protection hidden="1"/>
    </xf>
    <xf numFmtId="0" fontId="20" fillId="0" borderId="27" xfId="0" applyFont="1" applyBorder="1" applyAlignment="1" applyProtection="1">
      <alignment horizontal="center"/>
      <protection hidden="1"/>
    </xf>
    <xf numFmtId="0" fontId="18" fillId="5" borderId="8" xfId="0" applyFont="1" applyFill="1" applyBorder="1" applyAlignment="1" applyProtection="1">
      <alignment horizontal="center" vertical="center" wrapText="1"/>
    </xf>
    <xf numFmtId="0" fontId="18" fillId="5" borderId="9" xfId="0" applyFont="1" applyFill="1" applyBorder="1" applyAlignment="1" applyProtection="1">
      <alignment horizontal="center" vertical="center" wrapText="1"/>
    </xf>
    <xf numFmtId="0" fontId="7" fillId="4" borderId="7" xfId="0" applyFont="1" applyFill="1" applyBorder="1" applyAlignment="1" applyProtection="1">
      <alignment horizontal="center"/>
      <protection locked="0"/>
    </xf>
    <xf numFmtId="0" fontId="7" fillId="4" borderId="21" xfId="0" applyFont="1" applyFill="1" applyBorder="1" applyAlignment="1" applyProtection="1">
      <alignment horizontal="center"/>
      <protection locked="0"/>
    </xf>
    <xf numFmtId="0" fontId="13" fillId="5" borderId="7" xfId="0" applyFont="1" applyFill="1" applyBorder="1" applyAlignment="1" applyProtection="1">
      <alignment horizontal="center" vertical="center" wrapText="1"/>
    </xf>
    <xf numFmtId="0" fontId="0" fillId="2" borderId="7" xfId="0" applyFont="1" applyFill="1" applyBorder="1" applyAlignment="1">
      <alignment horizontal="center" wrapText="1"/>
    </xf>
    <xf numFmtId="0" fontId="13" fillId="5" borderId="25" xfId="0" applyFont="1" applyFill="1" applyBorder="1" applyAlignment="1" applyProtection="1">
      <alignment horizontal="center" vertical="center" wrapText="1"/>
    </xf>
    <xf numFmtId="0" fontId="13" fillId="5" borderId="0" xfId="0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center" wrapText="1"/>
    </xf>
    <xf numFmtId="0" fontId="2" fillId="5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 wrapText="1"/>
    </xf>
    <xf numFmtId="0" fontId="0" fillId="0" borderId="3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5" borderId="23" xfId="0" applyFont="1" applyFill="1" applyBorder="1" applyAlignment="1">
      <alignment horizontal="center"/>
    </xf>
    <xf numFmtId="0" fontId="2" fillId="5" borderId="24" xfId="0" applyFont="1" applyFill="1" applyBorder="1" applyAlignment="1">
      <alignment horizontal="center"/>
    </xf>
    <xf numFmtId="0" fontId="2" fillId="5" borderId="17" xfId="0" applyFont="1" applyFill="1" applyBorder="1" applyAlignment="1">
      <alignment horizontal="center"/>
    </xf>
    <xf numFmtId="0" fontId="2" fillId="5" borderId="18" xfId="0" applyFont="1" applyFill="1" applyBorder="1" applyAlignment="1">
      <alignment horizontal="center"/>
    </xf>
    <xf numFmtId="0" fontId="2" fillId="5" borderId="19" xfId="0" applyFont="1" applyFill="1" applyBorder="1" applyAlignment="1">
      <alignment horizontal="center"/>
    </xf>
    <xf numFmtId="0" fontId="2" fillId="5" borderId="22" xfId="0" applyFont="1" applyFill="1" applyBorder="1" applyAlignment="1">
      <alignment horizontal="center"/>
    </xf>
    <xf numFmtId="0" fontId="19" fillId="0" borderId="0" xfId="0" applyFont="1" applyFill="1" applyBorder="1" applyAlignment="1" applyProtection="1">
      <alignment horizontal="left" wrapText="1"/>
      <protection locked="0"/>
    </xf>
    <xf numFmtId="0" fontId="0" fillId="0" borderId="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7" xfId="0" applyFont="1" applyFill="1" applyBorder="1" applyAlignment="1" applyProtection="1">
      <alignment horizontal="center"/>
      <protection hidden="1"/>
    </xf>
    <xf numFmtId="0" fontId="7" fillId="0" borderId="21" xfId="0" applyFont="1" applyFill="1" applyBorder="1" applyAlignment="1" applyProtection="1">
      <alignment horizontal="center"/>
      <protection hidden="1"/>
    </xf>
    <xf numFmtId="0" fontId="14" fillId="5" borderId="1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/>
    </xf>
  </cellXfs>
  <cellStyles count="13">
    <cellStyle name="Comma" xfId="1" builtinId="3"/>
    <cellStyle name="Comma 2" xfId="6"/>
    <cellStyle name="Currency" xfId="3" builtinId="4"/>
    <cellStyle name="Currency 2" xfId="7"/>
    <cellStyle name="Normal" xfId="0" builtinId="0"/>
    <cellStyle name="Normal 12" xfId="2"/>
    <cellStyle name="Normal 2" xfId="8"/>
    <cellStyle name="Normal 3" xfId="12"/>
    <cellStyle name="Normal 4" xfId="9"/>
    <cellStyle name="Normal 4 2" xfId="10"/>
    <cellStyle name="Normal 5" xfId="5"/>
    <cellStyle name="Percent" xfId="4" builtinId="5"/>
    <cellStyle name="Percent 2" xfId="11"/>
  </cellStyles>
  <dxfs count="19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95F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topLeftCell="A10" workbookViewId="0">
      <selection activeCell="A25" sqref="A25:G25"/>
    </sheetView>
  </sheetViews>
  <sheetFormatPr defaultColWidth="28.453125" defaultRowHeight="14.5" x14ac:dyDescent="0.35"/>
  <cols>
    <col min="1" max="1" width="29.453125" customWidth="1"/>
    <col min="2" max="2" width="31.6328125" customWidth="1"/>
    <col min="3" max="3" width="21.90625" customWidth="1"/>
    <col min="4" max="5" width="21.36328125" customWidth="1"/>
    <col min="6" max="6" width="16.90625" customWidth="1"/>
    <col min="7" max="7" width="19.453125" customWidth="1"/>
    <col min="8" max="8" width="13.36328125" customWidth="1"/>
  </cols>
  <sheetData>
    <row r="1" spans="1:7" s="1" customFormat="1" ht="15" thickBot="1" x14ac:dyDescent="0.4">
      <c r="A1" s="2"/>
      <c r="B1" s="3"/>
      <c r="C1" s="139"/>
      <c r="D1" s="139"/>
      <c r="E1" s="3"/>
      <c r="F1" s="139"/>
      <c r="G1" s="3"/>
    </row>
    <row r="2" spans="1:7" s="1" customFormat="1" ht="25.5" thickBot="1" x14ac:dyDescent="0.55000000000000004">
      <c r="A2" s="155" t="s">
        <v>1</v>
      </c>
      <c r="B2" s="156"/>
      <c r="C2" s="156"/>
      <c r="D2" s="156"/>
      <c r="E2" s="156"/>
      <c r="F2" s="156"/>
      <c r="G2" s="157"/>
    </row>
    <row r="3" spans="1:7" s="1" customFormat="1" x14ac:dyDescent="0.35">
      <c r="A3" s="143"/>
      <c r="G3" s="140"/>
    </row>
    <row r="4" spans="1:7" s="1" customFormat="1" ht="15" thickBot="1" x14ac:dyDescent="0.4">
      <c r="A4" s="143"/>
      <c r="G4" s="140"/>
    </row>
    <row r="5" spans="1:7" s="1" customFormat="1" ht="20.5" thickBot="1" x14ac:dyDescent="0.45">
      <c r="A5" s="6" t="s">
        <v>2</v>
      </c>
      <c r="B5" s="158" t="s">
        <v>178</v>
      </c>
      <c r="C5" s="159"/>
      <c r="D5" s="159"/>
      <c r="E5" s="159"/>
      <c r="F5" s="159"/>
      <c r="G5" s="160"/>
    </row>
    <row r="6" spans="1:7" s="1" customFormat="1" ht="18" thickBot="1" x14ac:dyDescent="0.4">
      <c r="A6" s="6"/>
      <c r="B6" s="7"/>
      <c r="E6" s="140"/>
      <c r="G6" s="140"/>
    </row>
    <row r="7" spans="1:7" s="1" customFormat="1" ht="20.5" thickBot="1" x14ac:dyDescent="0.45">
      <c r="A7" s="6" t="s">
        <v>3</v>
      </c>
      <c r="B7" s="158" t="s">
        <v>0</v>
      </c>
      <c r="C7" s="159"/>
      <c r="D7" s="159"/>
      <c r="E7" s="159"/>
      <c r="F7" s="159"/>
      <c r="G7" s="160"/>
    </row>
    <row r="8" spans="1:7" s="1" customFormat="1" x14ac:dyDescent="0.35">
      <c r="A8" s="143"/>
      <c r="G8" s="140"/>
    </row>
    <row r="9" spans="1:7" s="1" customFormat="1" ht="15" thickBot="1" x14ac:dyDescent="0.4">
      <c r="A9" s="143"/>
      <c r="G9" s="140"/>
    </row>
    <row r="10" spans="1:7" s="1" customFormat="1" ht="20.5" thickBot="1" x14ac:dyDescent="0.45">
      <c r="A10" s="6" t="s">
        <v>4</v>
      </c>
      <c r="B10" s="161"/>
      <c r="C10" s="162"/>
      <c r="D10" s="162"/>
      <c r="E10" s="162"/>
      <c r="F10" s="162"/>
      <c r="G10" s="163"/>
    </row>
    <row r="11" spans="1:7" ht="15" thickBot="1" x14ac:dyDescent="0.4">
      <c r="A11" s="144"/>
      <c r="B11" s="141"/>
      <c r="C11" s="141"/>
      <c r="D11" s="141"/>
      <c r="E11" s="141"/>
      <c r="F11" s="141"/>
      <c r="G11" s="142"/>
    </row>
    <row r="12" spans="1:7" ht="15" thickBot="1" x14ac:dyDescent="0.4">
      <c r="A12" s="131"/>
      <c r="B12" s="131"/>
      <c r="C12" s="131"/>
      <c r="D12" s="131"/>
      <c r="E12" s="131"/>
      <c r="F12" s="131"/>
    </row>
    <row r="13" spans="1:7" x14ac:dyDescent="0.35">
      <c r="A13" s="2"/>
      <c r="B13" s="139"/>
      <c r="C13" s="139"/>
      <c r="D13" s="139"/>
      <c r="E13" s="139"/>
      <c r="F13" s="139"/>
      <c r="G13" s="3"/>
    </row>
    <row r="14" spans="1:7" ht="15.5" x14ac:dyDescent="0.35">
      <c r="A14" s="164" t="s">
        <v>229</v>
      </c>
      <c r="B14" s="165"/>
      <c r="C14" s="165"/>
      <c r="D14" s="165"/>
      <c r="E14" s="165"/>
      <c r="F14" s="165"/>
      <c r="G14" s="166"/>
    </row>
    <row r="15" spans="1:7" x14ac:dyDescent="0.35">
      <c r="A15" s="145"/>
      <c r="B15" s="146"/>
      <c r="C15" s="146"/>
      <c r="D15" s="146"/>
      <c r="E15" s="146"/>
      <c r="F15" s="146"/>
      <c r="G15" s="147"/>
    </row>
    <row r="16" spans="1:7" ht="14.4" customHeight="1" x14ac:dyDescent="0.35">
      <c r="A16" s="152" t="s">
        <v>215</v>
      </c>
      <c r="B16" s="153"/>
      <c r="C16" s="153"/>
      <c r="D16" s="153"/>
      <c r="E16" s="153"/>
      <c r="F16" s="153"/>
      <c r="G16" s="154"/>
    </row>
    <row r="17" spans="1:7" ht="14.4" customHeight="1" x14ac:dyDescent="0.35">
      <c r="A17" s="152" t="s">
        <v>234</v>
      </c>
      <c r="B17" s="153"/>
      <c r="C17" s="153"/>
      <c r="D17" s="153"/>
      <c r="E17" s="153"/>
      <c r="F17" s="153"/>
      <c r="G17" s="154"/>
    </row>
    <row r="18" spans="1:7" ht="14.4" customHeight="1" x14ac:dyDescent="0.35">
      <c r="A18" s="152" t="s">
        <v>243</v>
      </c>
      <c r="B18" s="153"/>
      <c r="C18" s="153"/>
      <c r="D18" s="153"/>
      <c r="E18" s="153"/>
      <c r="F18" s="153"/>
      <c r="G18" s="154"/>
    </row>
    <row r="19" spans="1:7" s="131" customFormat="1" ht="14.4" customHeight="1" x14ac:dyDescent="0.35">
      <c r="A19" s="152" t="s">
        <v>242</v>
      </c>
      <c r="B19" s="153"/>
      <c r="C19" s="153"/>
      <c r="D19" s="153"/>
      <c r="E19" s="153"/>
      <c r="F19" s="153"/>
      <c r="G19" s="154"/>
    </row>
    <row r="20" spans="1:7" ht="33.65" customHeight="1" x14ac:dyDescent="0.35">
      <c r="A20" s="152" t="s">
        <v>235</v>
      </c>
      <c r="B20" s="153"/>
      <c r="C20" s="153"/>
      <c r="D20" s="153"/>
      <c r="E20" s="153"/>
      <c r="F20" s="153"/>
      <c r="G20" s="154"/>
    </row>
    <row r="21" spans="1:7" s="131" customFormat="1" x14ac:dyDescent="0.35">
      <c r="A21" s="152" t="s">
        <v>241</v>
      </c>
      <c r="B21" s="153"/>
      <c r="C21" s="153"/>
      <c r="D21" s="153"/>
      <c r="E21" s="153"/>
      <c r="F21" s="153"/>
      <c r="G21" s="154"/>
    </row>
    <row r="22" spans="1:7" ht="14.4" customHeight="1" x14ac:dyDescent="0.35">
      <c r="A22" s="152" t="s">
        <v>233</v>
      </c>
      <c r="B22" s="153"/>
      <c r="C22" s="153"/>
      <c r="D22" s="153"/>
      <c r="E22" s="153"/>
      <c r="F22" s="153"/>
      <c r="G22" s="154"/>
    </row>
    <row r="23" spans="1:7" x14ac:dyDescent="0.35">
      <c r="A23" s="152" t="s">
        <v>216</v>
      </c>
      <c r="B23" s="153"/>
      <c r="C23" s="153"/>
      <c r="D23" s="153"/>
      <c r="E23" s="153"/>
      <c r="F23" s="153"/>
      <c r="G23" s="154"/>
    </row>
    <row r="24" spans="1:7" x14ac:dyDescent="0.35">
      <c r="A24" s="152" t="s">
        <v>217</v>
      </c>
      <c r="B24" s="153"/>
      <c r="C24" s="153"/>
      <c r="D24" s="153"/>
      <c r="E24" s="153"/>
      <c r="F24" s="153"/>
      <c r="G24" s="154"/>
    </row>
    <row r="25" spans="1:7" ht="30.65" customHeight="1" x14ac:dyDescent="0.35">
      <c r="A25" s="152" t="s">
        <v>245</v>
      </c>
      <c r="B25" s="153"/>
      <c r="C25" s="153"/>
      <c r="D25" s="153"/>
      <c r="E25" s="153"/>
      <c r="F25" s="153"/>
      <c r="G25" s="154"/>
    </row>
    <row r="26" spans="1:7" x14ac:dyDescent="0.35">
      <c r="A26" s="152" t="s">
        <v>218</v>
      </c>
      <c r="B26" s="153"/>
      <c r="C26" s="153"/>
      <c r="D26" s="153"/>
      <c r="E26" s="153"/>
      <c r="F26" s="153"/>
      <c r="G26" s="154"/>
    </row>
    <row r="27" spans="1:7" ht="14.4" customHeight="1" x14ac:dyDescent="0.35">
      <c r="A27" s="152" t="s">
        <v>219</v>
      </c>
      <c r="B27" s="153"/>
      <c r="C27" s="153"/>
      <c r="D27" s="153"/>
      <c r="E27" s="153"/>
      <c r="F27" s="153"/>
      <c r="G27" s="154"/>
    </row>
    <row r="28" spans="1:7" ht="15" customHeight="1" thickBot="1" x14ac:dyDescent="0.4">
      <c r="A28" s="167" t="s">
        <v>220</v>
      </c>
      <c r="B28" s="168"/>
      <c r="C28" s="168"/>
      <c r="D28" s="168"/>
      <c r="E28" s="168"/>
      <c r="F28" s="168"/>
      <c r="G28" s="169"/>
    </row>
    <row r="29" spans="1:7" x14ac:dyDescent="0.35">
      <c r="A29" s="131"/>
      <c r="B29" s="131"/>
      <c r="C29" s="131"/>
      <c r="D29" s="131"/>
      <c r="E29" s="131"/>
    </row>
    <row r="30" spans="1:7" x14ac:dyDescent="0.35">
      <c r="A30" s="131"/>
      <c r="B30" s="131"/>
      <c r="C30" s="131"/>
      <c r="D30" s="131"/>
      <c r="E30" s="131"/>
    </row>
    <row r="32" spans="1:7" ht="15" thickBot="1" x14ac:dyDescent="0.4">
      <c r="A32" s="141"/>
      <c r="C32" s="141"/>
      <c r="G32" s="141"/>
    </row>
    <row r="33" spans="1:7" s="41" customFormat="1" x14ac:dyDescent="0.35">
      <c r="A33" s="41" t="s">
        <v>230</v>
      </c>
      <c r="C33" s="41" t="s">
        <v>231</v>
      </c>
      <c r="G33" s="41" t="s">
        <v>232</v>
      </c>
    </row>
  </sheetData>
  <mergeCells count="18">
    <mergeCell ref="A26:G26"/>
    <mergeCell ref="A27:G27"/>
    <mergeCell ref="A28:G28"/>
    <mergeCell ref="A21:G21"/>
    <mergeCell ref="A19:G19"/>
    <mergeCell ref="A23:G23"/>
    <mergeCell ref="A24:G24"/>
    <mergeCell ref="A25:G25"/>
    <mergeCell ref="A2:G2"/>
    <mergeCell ref="B5:G5"/>
    <mergeCell ref="B7:G7"/>
    <mergeCell ref="B10:G10"/>
    <mergeCell ref="A14:G14"/>
    <mergeCell ref="A16:G16"/>
    <mergeCell ref="A17:G17"/>
    <mergeCell ref="A18:G18"/>
    <mergeCell ref="A20:G20"/>
    <mergeCell ref="A22:G22"/>
  </mergeCells>
  <conditionalFormatting sqref="A5:B6 A7 A2 A10">
    <cfRule type="expression" dxfId="18" priority="6">
      <formula>CELL("protect",A2)=0</formula>
    </cfRule>
  </conditionalFormatting>
  <conditionalFormatting sqref="A14">
    <cfRule type="expression" dxfId="17" priority="5">
      <formula>CELL("protect",A14)=0</formula>
    </cfRule>
  </conditionalFormatting>
  <conditionalFormatting sqref="B7">
    <cfRule type="expression" dxfId="16" priority="4">
      <formula>CELL("protect",B7)=0</formula>
    </cfRule>
  </conditionalFormatting>
  <conditionalFormatting sqref="B10">
    <cfRule type="expression" dxfId="15" priority="3">
      <formula>CELL("protect",B10)=0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33"/>
  <sheetViews>
    <sheetView topLeftCell="A16" workbookViewId="0">
      <selection activeCell="C17" sqref="C17"/>
    </sheetView>
  </sheetViews>
  <sheetFormatPr defaultRowHeight="14.5" x14ac:dyDescent="0.35"/>
  <cols>
    <col min="1" max="1" width="38.54296875" customWidth="1"/>
    <col min="2" max="2" width="56" customWidth="1"/>
    <col min="3" max="3" width="21.54296875" customWidth="1"/>
    <col min="4" max="4" width="22.6328125" customWidth="1"/>
  </cols>
  <sheetData>
    <row r="2" spans="1:6" ht="15" thickBot="1" x14ac:dyDescent="0.4"/>
    <row r="3" spans="1:6" ht="25.5" thickBot="1" x14ac:dyDescent="0.55000000000000004">
      <c r="A3" s="155" t="s">
        <v>1</v>
      </c>
      <c r="B3" s="156"/>
      <c r="C3" s="156"/>
      <c r="D3" s="157"/>
    </row>
    <row r="4" spans="1:6" ht="16" thickBot="1" x14ac:dyDescent="0.4">
      <c r="A4" s="4"/>
      <c r="B4" s="5"/>
    </row>
    <row r="5" spans="1:6" ht="20" x14ac:dyDescent="0.4">
      <c r="A5" s="115" t="s">
        <v>2</v>
      </c>
      <c r="B5" s="178" t="str">
        <f>'Cover Sheet'!B5</f>
        <v>RFP 16-2020</v>
      </c>
      <c r="C5" s="178"/>
      <c r="D5" s="179"/>
    </row>
    <row r="6" spans="1:6" ht="17.5" x14ac:dyDescent="0.35">
      <c r="A6" s="172"/>
      <c r="B6" s="173"/>
      <c r="C6" s="173"/>
      <c r="D6" s="174"/>
    </row>
    <row r="7" spans="1:6" ht="20" x14ac:dyDescent="0.4">
      <c r="A7" s="116" t="s">
        <v>3</v>
      </c>
      <c r="B7" s="180" t="s">
        <v>0</v>
      </c>
      <c r="C7" s="180"/>
      <c r="D7" s="181"/>
    </row>
    <row r="8" spans="1:6" ht="17.5" x14ac:dyDescent="0.35">
      <c r="A8" s="172"/>
      <c r="B8" s="173"/>
      <c r="C8" s="173"/>
      <c r="D8" s="174"/>
    </row>
    <row r="9" spans="1:6" ht="20" x14ac:dyDescent="0.4">
      <c r="A9" s="116" t="s">
        <v>4</v>
      </c>
      <c r="B9" s="170">
        <f>'Cover Sheet'!B10</f>
        <v>0</v>
      </c>
      <c r="C9" s="170"/>
      <c r="D9" s="171"/>
    </row>
    <row r="10" spans="1:6" ht="16" thickBot="1" x14ac:dyDescent="0.4">
      <c r="A10" s="175"/>
      <c r="B10" s="176"/>
      <c r="C10" s="176"/>
      <c r="D10" s="177"/>
    </row>
    <row r="13" spans="1:6" ht="18.5" x14ac:dyDescent="0.45">
      <c r="A13" s="9" t="s">
        <v>5</v>
      </c>
      <c r="B13" s="10"/>
      <c r="C13" s="11"/>
      <c r="D13" s="10"/>
      <c r="E13" s="10"/>
      <c r="F13" s="10"/>
    </row>
    <row r="14" spans="1:6" x14ac:dyDescent="0.35">
      <c r="A14" s="10"/>
      <c r="B14" s="10"/>
      <c r="C14" s="11"/>
      <c r="D14" s="10"/>
      <c r="E14" s="10"/>
      <c r="F14" s="10"/>
    </row>
    <row r="15" spans="1:6" x14ac:dyDescent="0.35">
      <c r="A15" s="10"/>
      <c r="B15" s="10"/>
      <c r="C15" s="11"/>
      <c r="D15" s="10"/>
      <c r="E15" s="10"/>
      <c r="F15" s="10"/>
    </row>
    <row r="16" spans="1:6" ht="26" x14ac:dyDescent="0.35">
      <c r="A16" s="86" t="s">
        <v>6</v>
      </c>
      <c r="B16" s="86" t="s">
        <v>7</v>
      </c>
      <c r="C16" s="86" t="s">
        <v>8</v>
      </c>
      <c r="D16" s="87" t="s">
        <v>9</v>
      </c>
      <c r="E16" s="10"/>
      <c r="F16" s="12"/>
    </row>
    <row r="17" spans="1:6" x14ac:dyDescent="0.35">
      <c r="A17" s="13" t="s">
        <v>10</v>
      </c>
      <c r="B17" s="14" t="s">
        <v>5</v>
      </c>
      <c r="C17" s="15" t="s">
        <v>244</v>
      </c>
      <c r="D17" s="13"/>
      <c r="E17" s="10"/>
      <c r="F17" s="12"/>
    </row>
    <row r="18" spans="1:6" x14ac:dyDescent="0.35">
      <c r="A18" s="13" t="s">
        <v>14</v>
      </c>
      <c r="B18" s="14" t="s">
        <v>49</v>
      </c>
      <c r="C18" s="16" t="s">
        <v>11</v>
      </c>
      <c r="D18" s="15"/>
      <c r="E18" s="10"/>
      <c r="F18" s="17"/>
    </row>
    <row r="19" spans="1:6" x14ac:dyDescent="0.35">
      <c r="A19" s="13" t="s">
        <v>15</v>
      </c>
      <c r="B19" s="14" t="s">
        <v>173</v>
      </c>
      <c r="C19" s="16" t="s">
        <v>11</v>
      </c>
      <c r="D19" s="15"/>
      <c r="E19" s="10"/>
      <c r="F19" s="17"/>
    </row>
    <row r="20" spans="1:6" x14ac:dyDescent="0.35">
      <c r="A20" s="13" t="s">
        <v>16</v>
      </c>
      <c r="B20" s="14" t="s">
        <v>46</v>
      </c>
      <c r="C20" s="16" t="s">
        <v>11</v>
      </c>
      <c r="D20" s="15"/>
      <c r="E20" s="10"/>
      <c r="F20" s="17"/>
    </row>
    <row r="21" spans="1:6" x14ac:dyDescent="0.35">
      <c r="A21" s="13" t="s">
        <v>17</v>
      </c>
      <c r="B21" s="14" t="s">
        <v>47</v>
      </c>
      <c r="C21" s="16" t="s">
        <v>11</v>
      </c>
      <c r="D21" s="15"/>
      <c r="E21" s="10"/>
      <c r="F21" s="17"/>
    </row>
    <row r="22" spans="1:6" x14ac:dyDescent="0.35">
      <c r="A22" s="13" t="s">
        <v>18</v>
      </c>
      <c r="B22" s="14" t="s">
        <v>93</v>
      </c>
      <c r="C22" s="16" t="s">
        <v>11</v>
      </c>
      <c r="D22" s="15"/>
      <c r="E22" s="10"/>
      <c r="F22" s="17"/>
    </row>
    <row r="23" spans="1:6" x14ac:dyDescent="0.35">
      <c r="A23" s="13" t="s">
        <v>28</v>
      </c>
      <c r="B23" s="14" t="s">
        <v>165</v>
      </c>
      <c r="C23" s="16" t="s">
        <v>11</v>
      </c>
      <c r="D23" s="15"/>
      <c r="E23" s="10"/>
      <c r="F23" s="17"/>
    </row>
    <row r="24" spans="1:6" x14ac:dyDescent="0.35">
      <c r="A24" s="10"/>
      <c r="B24" s="10"/>
      <c r="C24" s="11"/>
      <c r="D24" s="10"/>
      <c r="E24" s="10"/>
      <c r="F24" s="10"/>
    </row>
    <row r="25" spans="1:6" x14ac:dyDescent="0.35">
      <c r="A25" s="10"/>
      <c r="B25" s="10"/>
      <c r="C25" s="11"/>
      <c r="D25" s="10"/>
      <c r="E25" s="10"/>
      <c r="F25" s="10"/>
    </row>
    <row r="26" spans="1:6" x14ac:dyDescent="0.35">
      <c r="A26" s="18" t="s">
        <v>12</v>
      </c>
      <c r="B26" s="10"/>
      <c r="C26" s="19"/>
      <c r="D26" s="10"/>
      <c r="E26" s="10"/>
      <c r="F26" s="10"/>
    </row>
    <row r="27" spans="1:6" x14ac:dyDescent="0.35">
      <c r="A27" s="20" t="s">
        <v>13</v>
      </c>
      <c r="B27" s="21"/>
      <c r="C27" s="22"/>
      <c r="D27" s="21"/>
      <c r="E27" s="21"/>
      <c r="F27" s="21"/>
    </row>
    <row r="28" spans="1:6" x14ac:dyDescent="0.35">
      <c r="A28" s="107"/>
      <c r="B28" s="10"/>
      <c r="C28" s="11"/>
      <c r="D28" s="10"/>
      <c r="E28" s="10"/>
      <c r="F28" s="10"/>
    </row>
    <row r="30" spans="1:6" s="131" customFormat="1" x14ac:dyDescent="0.35"/>
    <row r="31" spans="1:6" s="131" customFormat="1" ht="15" thickBot="1" x14ac:dyDescent="0.4">
      <c r="A31" s="141"/>
      <c r="C31" s="141"/>
    </row>
    <row r="32" spans="1:6" s="41" customFormat="1" x14ac:dyDescent="0.35">
      <c r="A32" s="41" t="s">
        <v>230</v>
      </c>
      <c r="C32" s="41" t="s">
        <v>231</v>
      </c>
    </row>
    <row r="33" s="131" customFormat="1" x14ac:dyDescent="0.35"/>
  </sheetData>
  <mergeCells count="7">
    <mergeCell ref="B9:D9"/>
    <mergeCell ref="A3:D3"/>
    <mergeCell ref="A6:D6"/>
    <mergeCell ref="A8:D8"/>
    <mergeCell ref="A10:D10"/>
    <mergeCell ref="B5:D5"/>
    <mergeCell ref="B7:D7"/>
  </mergeCells>
  <conditionalFormatting sqref="A3 A4:B5 A7:B7 A6 A9:B9 A8 A10">
    <cfRule type="expression" dxfId="14" priority="1">
      <formula>CELL("protect",A3)=0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G23"/>
  <sheetViews>
    <sheetView workbookViewId="0">
      <selection activeCell="A24" sqref="A24"/>
    </sheetView>
  </sheetViews>
  <sheetFormatPr defaultRowHeight="14.5" x14ac:dyDescent="0.35"/>
  <cols>
    <col min="1" max="1" width="31.36328125" customWidth="1"/>
    <col min="2" max="2" width="28.453125" customWidth="1"/>
    <col min="3" max="3" width="25.08984375" customWidth="1"/>
  </cols>
  <sheetData>
    <row r="1" spans="1:7" ht="15" thickBot="1" x14ac:dyDescent="0.4"/>
    <row r="2" spans="1:7" s="74" customFormat="1" ht="25.5" thickBot="1" x14ac:dyDescent="0.55000000000000004">
      <c r="A2" s="155" t="s">
        <v>1</v>
      </c>
      <c r="B2" s="156"/>
      <c r="C2" s="156"/>
      <c r="D2" s="156"/>
      <c r="E2" s="156"/>
      <c r="F2" s="156"/>
      <c r="G2" s="157"/>
    </row>
    <row r="3" spans="1:7" ht="15" thickBot="1" x14ac:dyDescent="0.4">
      <c r="A3" s="185"/>
      <c r="B3" s="186"/>
      <c r="C3" s="186"/>
      <c r="D3" s="74"/>
      <c r="E3" s="74"/>
      <c r="F3" s="74"/>
    </row>
    <row r="4" spans="1:7" ht="20.5" thickBot="1" x14ac:dyDescent="0.45">
      <c r="A4" s="150" t="s">
        <v>2</v>
      </c>
      <c r="B4" s="158" t="str">
        <f>'Cover Sheet'!B5</f>
        <v>RFP 16-2020</v>
      </c>
      <c r="C4" s="159"/>
      <c r="D4" s="159"/>
      <c r="E4" s="159"/>
      <c r="F4" s="159"/>
      <c r="G4" s="160"/>
    </row>
    <row r="5" spans="1:7" ht="18" thickBot="1" x14ac:dyDescent="0.4">
      <c r="A5" s="196"/>
      <c r="B5" s="197"/>
      <c r="C5" s="197"/>
      <c r="D5" s="197"/>
      <c r="E5" s="197"/>
      <c r="F5" s="197"/>
      <c r="G5" s="198"/>
    </row>
    <row r="6" spans="1:7" ht="20.5" thickBot="1" x14ac:dyDescent="0.45">
      <c r="A6" s="148" t="s">
        <v>3</v>
      </c>
      <c r="B6" s="187" t="str">
        <f>'Cover Sheet'!B7</f>
        <v>Application Performance Monitoring</v>
      </c>
      <c r="C6" s="188"/>
      <c r="D6" s="188"/>
      <c r="E6" s="188"/>
      <c r="F6" s="188"/>
      <c r="G6" s="189"/>
    </row>
    <row r="7" spans="1:7" ht="18" thickBot="1" x14ac:dyDescent="0.4">
      <c r="A7" s="196"/>
      <c r="B7" s="197"/>
      <c r="C7" s="197"/>
      <c r="D7" s="197"/>
      <c r="E7" s="197"/>
      <c r="F7" s="197"/>
      <c r="G7" s="198"/>
    </row>
    <row r="8" spans="1:7" ht="20.5" thickBot="1" x14ac:dyDescent="0.45">
      <c r="A8" s="148" t="s">
        <v>4</v>
      </c>
      <c r="B8" s="190">
        <f>'Cover Sheet'!B10</f>
        <v>0</v>
      </c>
      <c r="C8" s="191"/>
      <c r="D8" s="191"/>
      <c r="E8" s="191"/>
      <c r="F8" s="191"/>
      <c r="G8" s="192"/>
    </row>
    <row r="9" spans="1:7" ht="18" thickBot="1" x14ac:dyDescent="0.4">
      <c r="A9" s="193"/>
      <c r="B9" s="194"/>
      <c r="C9" s="194"/>
      <c r="D9" s="194"/>
      <c r="E9" s="194"/>
      <c r="F9" s="194"/>
      <c r="G9" s="195"/>
    </row>
    <row r="11" spans="1:7" ht="18.5" x14ac:dyDescent="0.45">
      <c r="A11" s="23" t="s">
        <v>53</v>
      </c>
    </row>
    <row r="13" spans="1:7" ht="31" x14ac:dyDescent="0.35">
      <c r="A13" s="182" t="s">
        <v>19</v>
      </c>
      <c r="B13" s="183"/>
      <c r="C13" s="38" t="s">
        <v>43</v>
      </c>
    </row>
    <row r="14" spans="1:7" x14ac:dyDescent="0.35">
      <c r="A14" s="184" t="s">
        <v>52</v>
      </c>
      <c r="B14" s="184"/>
      <c r="C14" s="24"/>
    </row>
    <row r="17" spans="1:5" x14ac:dyDescent="0.35">
      <c r="A17" s="138" t="s">
        <v>226</v>
      </c>
    </row>
    <row r="20" spans="1:5" s="131" customFormat="1" x14ac:dyDescent="0.35"/>
    <row r="21" spans="1:5" s="131" customFormat="1" ht="15" thickBot="1" x14ac:dyDescent="0.4">
      <c r="A21" s="141"/>
      <c r="C21" s="141"/>
      <c r="E21" s="141"/>
    </row>
    <row r="22" spans="1:5" s="41" customFormat="1" x14ac:dyDescent="0.35">
      <c r="A22" s="41" t="s">
        <v>230</v>
      </c>
      <c r="C22" s="41" t="s">
        <v>231</v>
      </c>
      <c r="E22" s="41" t="s">
        <v>232</v>
      </c>
    </row>
    <row r="23" spans="1:5" s="131" customFormat="1" x14ac:dyDescent="0.35"/>
  </sheetData>
  <mergeCells count="10">
    <mergeCell ref="A13:B13"/>
    <mergeCell ref="A14:B14"/>
    <mergeCell ref="A3:C3"/>
    <mergeCell ref="A2:G2"/>
    <mergeCell ref="B4:G4"/>
    <mergeCell ref="B6:G6"/>
    <mergeCell ref="B8:G8"/>
    <mergeCell ref="A9:G9"/>
    <mergeCell ref="A7:G7"/>
    <mergeCell ref="A5:G5"/>
  </mergeCells>
  <conditionalFormatting sqref="A4:B4 A6:B6 A5 A8:B8">
    <cfRule type="expression" dxfId="13" priority="4">
      <formula>CELL("protect",A4)=0</formula>
    </cfRule>
  </conditionalFormatting>
  <conditionalFormatting sqref="A7">
    <cfRule type="expression" dxfId="12" priority="2">
      <formula>CELL("protect",A7)=0</formula>
    </cfRule>
  </conditionalFormatting>
  <conditionalFormatting sqref="A9">
    <cfRule type="expression" dxfId="11" priority="1">
      <formula>CELL("protect",A9)=0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731BCCA8-6721-4FF2-9E25-1BA180F9C6D6}">
            <xm:f>CELL("protect",Index!A2)=0</xm:f>
            <x14:dxf>
              <fill>
                <patternFill>
                  <bgColor rgb="FF92D050"/>
                </patternFill>
              </fill>
            </x14:dxf>
          </x14:cfRule>
          <xm:sqref>A2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P154"/>
  <sheetViews>
    <sheetView zoomScale="95" zoomScaleNormal="95" workbookViewId="0">
      <selection activeCell="E137" sqref="E137"/>
    </sheetView>
  </sheetViews>
  <sheetFormatPr defaultRowHeight="14.5" x14ac:dyDescent="0.35"/>
  <cols>
    <col min="1" max="1" width="13.453125" style="74" customWidth="1"/>
    <col min="2" max="2" width="36.54296875" customWidth="1"/>
    <col min="3" max="3" width="28.08984375" customWidth="1"/>
    <col min="4" max="4" width="22" customWidth="1"/>
    <col min="5" max="5" width="17.36328125" customWidth="1"/>
    <col min="6" max="6" width="28.453125" customWidth="1"/>
    <col min="7" max="7" width="17.36328125" customWidth="1"/>
    <col min="8" max="8" width="17.453125" customWidth="1"/>
    <col min="9" max="9" width="18.36328125" customWidth="1"/>
    <col min="10" max="10" width="17.54296875" customWidth="1"/>
    <col min="11" max="11" width="16" bestFit="1" customWidth="1"/>
    <col min="12" max="12" width="18.54296875" customWidth="1"/>
    <col min="13" max="13" width="17.54296875" customWidth="1"/>
    <col min="14" max="14" width="18.36328125" customWidth="1"/>
    <col min="15" max="15" width="14.453125" customWidth="1"/>
    <col min="16" max="16" width="16.453125" customWidth="1"/>
  </cols>
  <sheetData>
    <row r="1" spans="1:16" ht="15" thickBot="1" x14ac:dyDescent="0.4"/>
    <row r="2" spans="1:16" s="74" customFormat="1" ht="25.5" thickBot="1" x14ac:dyDescent="0.55000000000000004">
      <c r="A2" s="155" t="s">
        <v>1</v>
      </c>
      <c r="B2" s="156"/>
      <c r="C2" s="156"/>
      <c r="D2" s="156"/>
      <c r="E2" s="156"/>
      <c r="F2" s="157"/>
    </row>
    <row r="3" spans="1:16" s="74" customFormat="1" ht="25.5" thickBot="1" x14ac:dyDescent="0.55000000000000004">
      <c r="A3" s="129"/>
      <c r="B3" s="130"/>
      <c r="C3" s="130"/>
      <c r="D3" s="130"/>
      <c r="E3" s="130"/>
    </row>
    <row r="4" spans="1:16" ht="20" x14ac:dyDescent="0.4">
      <c r="A4" s="214" t="s">
        <v>2</v>
      </c>
      <c r="B4" s="215"/>
      <c r="C4" s="178" t="str">
        <f>'Cover Sheet'!B5</f>
        <v>RFP 16-2020</v>
      </c>
      <c r="D4" s="178"/>
      <c r="E4" s="178"/>
      <c r="F4" s="179"/>
    </row>
    <row r="5" spans="1:16" ht="17.399999999999999" customHeight="1" x14ac:dyDescent="0.35">
      <c r="A5" s="211"/>
      <c r="B5" s="212"/>
      <c r="C5" s="212"/>
      <c r="D5" s="212"/>
      <c r="E5" s="212"/>
      <c r="F5" s="213"/>
    </row>
    <row r="6" spans="1:16" ht="20" x14ac:dyDescent="0.4">
      <c r="A6" s="206" t="s">
        <v>3</v>
      </c>
      <c r="B6" s="207"/>
      <c r="C6" s="180" t="str">
        <f>'Cover Sheet'!B7</f>
        <v>Application Performance Monitoring</v>
      </c>
      <c r="D6" s="180"/>
      <c r="E6" s="180"/>
      <c r="F6" s="181"/>
    </row>
    <row r="7" spans="1:16" ht="17.399999999999999" customHeight="1" x14ac:dyDescent="0.35">
      <c r="A7" s="211"/>
      <c r="B7" s="212"/>
      <c r="C7" s="212"/>
      <c r="D7" s="212"/>
      <c r="E7" s="212"/>
      <c r="F7" s="213"/>
    </row>
    <row r="8" spans="1:16" ht="20" x14ac:dyDescent="0.4">
      <c r="A8" s="206" t="s">
        <v>4</v>
      </c>
      <c r="B8" s="207"/>
      <c r="C8" s="218">
        <f>'Cover Sheet'!B10</f>
        <v>0</v>
      </c>
      <c r="D8" s="218"/>
      <c r="E8" s="218"/>
      <c r="F8" s="219"/>
    </row>
    <row r="9" spans="1:16" ht="15" thickBot="1" x14ac:dyDescent="0.4">
      <c r="A9" s="208"/>
      <c r="B9" s="209"/>
      <c r="C9" s="209"/>
      <c r="D9" s="209"/>
      <c r="E9" s="209"/>
      <c r="F9" s="210"/>
    </row>
    <row r="11" spans="1:16" s="74" customFormat="1" ht="36" customHeight="1" x14ac:dyDescent="0.35">
      <c r="B11" s="93" t="s">
        <v>197</v>
      </c>
      <c r="F11" s="226" t="s">
        <v>221</v>
      </c>
      <c r="G11" s="226"/>
      <c r="H11" s="226"/>
      <c r="I11" s="133"/>
      <c r="J11" s="226" t="s">
        <v>222</v>
      </c>
      <c r="K11" s="226"/>
      <c r="L11" s="226"/>
      <c r="M11" s="132"/>
      <c r="N11" s="226" t="s">
        <v>223</v>
      </c>
      <c r="O11" s="226"/>
      <c r="P11" s="226"/>
    </row>
    <row r="12" spans="1:16" s="131" customFormat="1" ht="15.5" x14ac:dyDescent="0.35">
      <c r="B12" s="93"/>
      <c r="F12" s="122" t="s">
        <v>192</v>
      </c>
      <c r="G12" s="122" t="s">
        <v>193</v>
      </c>
      <c r="H12" s="122" t="s">
        <v>194</v>
      </c>
      <c r="I12" s="133"/>
      <c r="J12" s="122" t="s">
        <v>192</v>
      </c>
      <c r="K12" s="122" t="s">
        <v>193</v>
      </c>
      <c r="L12" s="122" t="s">
        <v>194</v>
      </c>
      <c r="M12" s="132"/>
      <c r="N12" s="122" t="s">
        <v>192</v>
      </c>
      <c r="O12" s="122" t="s">
        <v>193</v>
      </c>
      <c r="P12" s="122" t="s">
        <v>194</v>
      </c>
    </row>
    <row r="13" spans="1:16" s="74" customFormat="1" ht="15" thickBot="1" x14ac:dyDescent="0.4">
      <c r="F13" s="134">
        <f>D22+F38+H83+G129+C137+H146</f>
        <v>0</v>
      </c>
      <c r="G13" s="134">
        <f>D22+G38+K83+I129+D137+I146</f>
        <v>0</v>
      </c>
      <c r="H13" s="134">
        <f>D22+H38+N83+K129+E137+J146</f>
        <v>0</v>
      </c>
      <c r="J13" s="134">
        <f>D22+F44+H83+G129+C137+H146</f>
        <v>0</v>
      </c>
      <c r="K13" s="134">
        <f>D22+G44+K83+I129+D137+I146</f>
        <v>0</v>
      </c>
      <c r="L13" s="135">
        <f>+D22+H44+N83+K129+E137+J146</f>
        <v>0</v>
      </c>
      <c r="N13" s="135">
        <f>+D22+F50+H83+G129+C137+H146</f>
        <v>0</v>
      </c>
      <c r="O13" s="135">
        <f>+D22+G50+K83+I129+D137+I146</f>
        <v>0</v>
      </c>
      <c r="P13" s="135">
        <f>+D22+H50+N83+K129+E137+J146</f>
        <v>0</v>
      </c>
    </row>
    <row r="14" spans="1:16" s="131" customFormat="1" ht="15" thickTop="1" x14ac:dyDescent="0.35"/>
    <row r="15" spans="1:16" s="74" customFormat="1" x14ac:dyDescent="0.35"/>
    <row r="16" spans="1:16" s="74" customFormat="1" x14ac:dyDescent="0.35">
      <c r="B16" s="35" t="s">
        <v>198</v>
      </c>
    </row>
    <row r="17" spans="1:7" s="74" customFormat="1" x14ac:dyDescent="0.35">
      <c r="B17" s="35" t="s">
        <v>199</v>
      </c>
    </row>
    <row r="18" spans="1:7" s="74" customFormat="1" x14ac:dyDescent="0.35"/>
    <row r="19" spans="1:7" ht="18.5" x14ac:dyDescent="0.45">
      <c r="B19" s="93" t="s">
        <v>196</v>
      </c>
      <c r="C19" s="23"/>
    </row>
    <row r="21" spans="1:7" s="58" customFormat="1" ht="39" customHeight="1" x14ac:dyDescent="0.35">
      <c r="B21" s="54" t="s">
        <v>7</v>
      </c>
      <c r="C21" s="66"/>
      <c r="D21" s="54" t="s">
        <v>81</v>
      </c>
    </row>
    <row r="22" spans="1:7" x14ac:dyDescent="0.35">
      <c r="B22" s="8" t="s">
        <v>82</v>
      </c>
      <c r="C22" s="8"/>
      <c r="D22" s="96">
        <v>0</v>
      </c>
      <c r="E22" s="95"/>
    </row>
    <row r="25" spans="1:7" ht="18.5" x14ac:dyDescent="0.45">
      <c r="B25" s="92" t="s">
        <v>200</v>
      </c>
      <c r="C25" s="23"/>
    </row>
    <row r="26" spans="1:7" s="74" customFormat="1" ht="18.5" x14ac:dyDescent="0.45">
      <c r="B26" s="25"/>
      <c r="C26" s="23"/>
    </row>
    <row r="27" spans="1:7" x14ac:dyDescent="0.35">
      <c r="B27" s="35" t="s">
        <v>185</v>
      </c>
    </row>
    <row r="28" spans="1:7" x14ac:dyDescent="0.35">
      <c r="B28" s="35" t="s">
        <v>70</v>
      </c>
    </row>
    <row r="29" spans="1:7" s="74" customFormat="1" x14ac:dyDescent="0.35">
      <c r="B29" s="35" t="s">
        <v>187</v>
      </c>
    </row>
    <row r="30" spans="1:7" s="74" customFormat="1" ht="25.5" customHeight="1" x14ac:dyDescent="0.35">
      <c r="A30" s="32"/>
      <c r="B30" s="202" t="s">
        <v>166</v>
      </c>
      <c r="C30" s="202"/>
      <c r="D30" s="114" t="s">
        <v>170</v>
      </c>
      <c r="E30" s="114"/>
      <c r="F30" s="114"/>
    </row>
    <row r="31" spans="1:7" s="94" customFormat="1" ht="24.9" customHeight="1" x14ac:dyDescent="0.35">
      <c r="A31" s="97"/>
      <c r="B31" s="203" t="s">
        <v>201</v>
      </c>
      <c r="C31" s="203"/>
      <c r="D31" s="205" t="s">
        <v>169</v>
      </c>
      <c r="E31" s="205"/>
      <c r="F31" s="205"/>
      <c r="G31" s="74"/>
    </row>
    <row r="32" spans="1:7" s="94" customFormat="1" ht="24.9" customHeight="1" x14ac:dyDescent="0.35">
      <c r="A32" s="97"/>
      <c r="B32" s="204" t="s">
        <v>202</v>
      </c>
      <c r="C32" s="204"/>
      <c r="D32" s="205" t="s">
        <v>171</v>
      </c>
      <c r="E32" s="205"/>
      <c r="F32" s="205"/>
      <c r="G32" s="74"/>
    </row>
    <row r="33" spans="1:8" s="94" customFormat="1" ht="35.25" customHeight="1" x14ac:dyDescent="0.35">
      <c r="A33" s="97"/>
      <c r="B33" s="204" t="s">
        <v>203</v>
      </c>
      <c r="C33" s="204"/>
      <c r="D33" s="205" t="s">
        <v>172</v>
      </c>
      <c r="E33" s="205"/>
      <c r="F33" s="205"/>
      <c r="G33" s="74"/>
    </row>
    <row r="34" spans="1:8" s="74" customFormat="1" x14ac:dyDescent="0.35"/>
    <row r="35" spans="1:8" s="74" customFormat="1" x14ac:dyDescent="0.35">
      <c r="F35" s="225" t="s">
        <v>191</v>
      </c>
      <c r="G35" s="225"/>
      <c r="H35" s="225"/>
    </row>
    <row r="36" spans="1:8" s="74" customFormat="1" x14ac:dyDescent="0.35">
      <c r="F36" s="122" t="s">
        <v>192</v>
      </c>
      <c r="G36" s="122" t="s">
        <v>193</v>
      </c>
      <c r="H36" s="122" t="s">
        <v>194</v>
      </c>
    </row>
    <row r="37" spans="1:8" ht="31" x14ac:dyDescent="0.35">
      <c r="B37" s="128" t="s">
        <v>79</v>
      </c>
      <c r="C37" s="128" t="s">
        <v>78</v>
      </c>
      <c r="D37" s="220" t="s">
        <v>181</v>
      </c>
      <c r="E37" s="220"/>
      <c r="F37" s="128" t="s">
        <v>81</v>
      </c>
      <c r="G37" s="128" t="s">
        <v>81</v>
      </c>
      <c r="H37" s="128" t="s">
        <v>81</v>
      </c>
    </row>
    <row r="38" spans="1:8" ht="29" x14ac:dyDescent="0.35">
      <c r="A38" s="74" t="s">
        <v>204</v>
      </c>
      <c r="B38" s="50" t="s">
        <v>67</v>
      </c>
      <c r="C38" s="127" t="s">
        <v>66</v>
      </c>
      <c r="D38" s="221" t="s">
        <v>179</v>
      </c>
      <c r="E38" s="221"/>
      <c r="F38" s="77"/>
      <c r="G38" s="77"/>
      <c r="H38" s="77"/>
    </row>
    <row r="39" spans="1:8" s="74" customFormat="1" x14ac:dyDescent="0.35">
      <c r="B39" s="131"/>
      <c r="C39" s="131"/>
      <c r="D39" s="131"/>
      <c r="E39" s="131"/>
    </row>
    <row r="40" spans="1:8" s="131" customFormat="1" x14ac:dyDescent="0.35"/>
    <row r="41" spans="1:8" s="74" customFormat="1" x14ac:dyDescent="0.35">
      <c r="B41" s="131"/>
      <c r="C41" s="131"/>
      <c r="D41" s="131"/>
      <c r="E41" s="131"/>
      <c r="F41" s="225" t="s">
        <v>191</v>
      </c>
      <c r="G41" s="225"/>
      <c r="H41" s="225"/>
    </row>
    <row r="42" spans="1:8" s="74" customFormat="1" x14ac:dyDescent="0.35">
      <c r="B42" s="131"/>
      <c r="C42" s="131"/>
      <c r="D42" s="131"/>
      <c r="E42" s="131"/>
      <c r="F42" s="122" t="s">
        <v>192</v>
      </c>
      <c r="G42" s="122" t="s">
        <v>193</v>
      </c>
      <c r="H42" s="122" t="s">
        <v>194</v>
      </c>
    </row>
    <row r="43" spans="1:8" s="74" customFormat="1" ht="31" x14ac:dyDescent="0.35">
      <c r="B43" s="128" t="s">
        <v>79</v>
      </c>
      <c r="C43" s="128" t="s">
        <v>78</v>
      </c>
      <c r="D43" s="220" t="s">
        <v>181</v>
      </c>
      <c r="E43" s="220"/>
      <c r="F43" s="111" t="s">
        <v>81</v>
      </c>
      <c r="G43" s="123" t="s">
        <v>81</v>
      </c>
      <c r="H43" s="123" t="s">
        <v>81</v>
      </c>
    </row>
    <row r="44" spans="1:8" ht="29" x14ac:dyDescent="0.35">
      <c r="A44" s="74" t="s">
        <v>205</v>
      </c>
      <c r="B44" s="55" t="s">
        <v>68</v>
      </c>
      <c r="C44" s="108" t="s">
        <v>71</v>
      </c>
      <c r="D44" s="221" t="s">
        <v>180</v>
      </c>
      <c r="E44" s="221"/>
      <c r="F44" s="77"/>
      <c r="G44" s="77"/>
      <c r="H44" s="77"/>
    </row>
    <row r="45" spans="1:8" s="74" customFormat="1" x14ac:dyDescent="0.35"/>
    <row r="46" spans="1:8" s="74" customFormat="1" x14ac:dyDescent="0.35"/>
    <row r="47" spans="1:8" s="74" customFormat="1" x14ac:dyDescent="0.35">
      <c r="F47" s="225" t="s">
        <v>191</v>
      </c>
      <c r="G47" s="225"/>
      <c r="H47" s="225"/>
    </row>
    <row r="48" spans="1:8" s="74" customFormat="1" x14ac:dyDescent="0.35">
      <c r="F48" s="122" t="s">
        <v>192</v>
      </c>
      <c r="G48" s="122" t="s">
        <v>193</v>
      </c>
      <c r="H48" s="122" t="s">
        <v>194</v>
      </c>
    </row>
    <row r="49" spans="1:14" s="74" customFormat="1" ht="31" x14ac:dyDescent="0.35">
      <c r="B49" s="111" t="s">
        <v>79</v>
      </c>
      <c r="C49" s="111" t="s">
        <v>78</v>
      </c>
      <c r="D49" s="222" t="s">
        <v>181</v>
      </c>
      <c r="E49" s="223"/>
      <c r="F49" s="128" t="s">
        <v>81</v>
      </c>
      <c r="G49" s="128" t="s">
        <v>81</v>
      </c>
      <c r="H49" s="128" t="s">
        <v>81</v>
      </c>
    </row>
    <row r="50" spans="1:14" ht="48" customHeight="1" x14ac:dyDescent="0.35">
      <c r="A50" s="74" t="s">
        <v>206</v>
      </c>
      <c r="B50" s="50" t="s">
        <v>69</v>
      </c>
      <c r="C50" s="108" t="s">
        <v>72</v>
      </c>
      <c r="D50" s="224" t="s">
        <v>167</v>
      </c>
      <c r="E50" s="224"/>
      <c r="F50" s="77"/>
      <c r="G50" s="77"/>
      <c r="H50" s="77"/>
    </row>
    <row r="51" spans="1:14" x14ac:dyDescent="0.35">
      <c r="B51" s="1"/>
      <c r="C51" s="1"/>
      <c r="D51" s="48"/>
      <c r="F51" s="48"/>
    </row>
    <row r="52" spans="1:14" x14ac:dyDescent="0.35">
      <c r="B52" s="1"/>
      <c r="C52" s="1"/>
      <c r="D52" s="48"/>
      <c r="E52" s="48"/>
      <c r="F52" s="48"/>
    </row>
    <row r="53" spans="1:14" ht="18.5" x14ac:dyDescent="0.45">
      <c r="B53" s="92" t="s">
        <v>207</v>
      </c>
      <c r="C53" s="23"/>
      <c r="D53" s="48"/>
      <c r="E53" s="48"/>
      <c r="F53" s="48"/>
      <c r="G53" s="48"/>
      <c r="H53" s="48"/>
      <c r="I53" s="49"/>
    </row>
    <row r="54" spans="1:14" s="74" customFormat="1" ht="18.5" x14ac:dyDescent="0.45">
      <c r="B54" s="92"/>
      <c r="C54" s="23"/>
      <c r="D54" s="48"/>
      <c r="E54" s="48"/>
      <c r="F54" s="48"/>
      <c r="G54" s="48"/>
      <c r="H54" s="48"/>
      <c r="I54" s="49"/>
    </row>
    <row r="55" spans="1:14" x14ac:dyDescent="0.35">
      <c r="B55" s="112" t="s">
        <v>183</v>
      </c>
      <c r="C55" s="1"/>
      <c r="D55" s="48"/>
      <c r="E55" s="48"/>
    </row>
    <row r="56" spans="1:14" s="74" customFormat="1" x14ac:dyDescent="0.35">
      <c r="B56" s="112" t="s">
        <v>184</v>
      </c>
      <c r="C56" s="1"/>
      <c r="D56" s="48"/>
      <c r="E56" s="48"/>
    </row>
    <row r="57" spans="1:14" s="74" customFormat="1" x14ac:dyDescent="0.35">
      <c r="B57" s="112"/>
      <c r="C57" s="1"/>
      <c r="D57" s="48"/>
      <c r="E57" s="48"/>
    </row>
    <row r="58" spans="1:14" s="33" customFormat="1" ht="18.5" x14ac:dyDescent="0.45">
      <c r="B58" s="98"/>
      <c r="C58" s="99"/>
      <c r="D58" s="100"/>
      <c r="E58" s="100"/>
      <c r="F58" s="225" t="s">
        <v>191</v>
      </c>
      <c r="G58" s="225"/>
      <c r="H58" s="225"/>
      <c r="I58" s="225"/>
      <c r="J58" s="225"/>
      <c r="K58" s="225"/>
      <c r="L58" s="225"/>
      <c r="M58" s="225"/>
      <c r="N58" s="225"/>
    </row>
    <row r="59" spans="1:14" ht="15.5" x14ac:dyDescent="0.35">
      <c r="B59" s="32"/>
      <c r="C59" s="182" t="s">
        <v>55</v>
      </c>
      <c r="D59" s="183"/>
      <c r="E59" s="41"/>
      <c r="F59" s="225" t="s">
        <v>192</v>
      </c>
      <c r="G59" s="225"/>
      <c r="H59" s="225"/>
      <c r="I59" s="225" t="s">
        <v>193</v>
      </c>
      <c r="J59" s="225"/>
      <c r="K59" s="225"/>
      <c r="L59" s="225" t="s">
        <v>194</v>
      </c>
      <c r="M59" s="225"/>
      <c r="N59" s="225"/>
    </row>
    <row r="60" spans="1:14" s="118" customFormat="1" ht="43.5" x14ac:dyDescent="0.35">
      <c r="B60" s="56" t="s">
        <v>160</v>
      </c>
      <c r="C60" s="119" t="s">
        <v>95</v>
      </c>
      <c r="D60" s="56" t="s">
        <v>157</v>
      </c>
      <c r="E60" s="56" t="s">
        <v>31</v>
      </c>
      <c r="F60" s="56" t="s">
        <v>162</v>
      </c>
      <c r="G60" s="56" t="s">
        <v>161</v>
      </c>
      <c r="H60" s="56" t="s">
        <v>182</v>
      </c>
      <c r="I60" s="56" t="s">
        <v>162</v>
      </c>
      <c r="J60" s="56" t="s">
        <v>161</v>
      </c>
      <c r="K60" s="56" t="s">
        <v>182</v>
      </c>
      <c r="L60" s="56" t="s">
        <v>162</v>
      </c>
      <c r="M60" s="56" t="s">
        <v>161</v>
      </c>
      <c r="N60" s="56" t="s">
        <v>182</v>
      </c>
    </row>
    <row r="61" spans="1:14" x14ac:dyDescent="0.35">
      <c r="B61" s="36" t="s">
        <v>154</v>
      </c>
      <c r="C61" s="76">
        <v>4</v>
      </c>
      <c r="D61" s="76">
        <v>8</v>
      </c>
      <c r="E61" s="76">
        <v>7</v>
      </c>
      <c r="F61" s="77"/>
      <c r="G61" s="78"/>
      <c r="H61" s="79">
        <f>E61*(F61+G61)</f>
        <v>0</v>
      </c>
      <c r="I61" s="77"/>
      <c r="J61" s="78"/>
      <c r="K61" s="79">
        <f>E61*(I61+J61)</f>
        <v>0</v>
      </c>
      <c r="L61" s="77"/>
      <c r="M61" s="78"/>
      <c r="N61" s="79">
        <f>E61*(L61+M61)</f>
        <v>0</v>
      </c>
    </row>
    <row r="62" spans="1:14" ht="15" customHeight="1" x14ac:dyDescent="0.35">
      <c r="B62" s="36" t="s">
        <v>133</v>
      </c>
      <c r="C62" s="76">
        <v>12</v>
      </c>
      <c r="D62" s="76">
        <v>32</v>
      </c>
      <c r="E62" s="76">
        <v>38</v>
      </c>
      <c r="F62" s="77"/>
      <c r="G62" s="78"/>
      <c r="H62" s="79">
        <f t="shared" ref="H62:H82" si="0">E62*(F62+G62)</f>
        <v>0</v>
      </c>
      <c r="I62" s="77"/>
      <c r="J62" s="78"/>
      <c r="K62" s="79">
        <f t="shared" ref="K62:K82" si="1">E62*(I62+J62)</f>
        <v>0</v>
      </c>
      <c r="L62" s="77"/>
      <c r="M62" s="78"/>
      <c r="N62" s="79">
        <f t="shared" ref="N62:N82" si="2">E62*(L62+M62)</f>
        <v>0</v>
      </c>
    </row>
    <row r="63" spans="1:14" x14ac:dyDescent="0.35">
      <c r="B63" s="36" t="s">
        <v>134</v>
      </c>
      <c r="C63" s="76">
        <v>4</v>
      </c>
      <c r="D63" s="76">
        <v>64</v>
      </c>
      <c r="E63" s="76">
        <v>13</v>
      </c>
      <c r="F63" s="77"/>
      <c r="G63" s="78"/>
      <c r="H63" s="79">
        <f t="shared" si="0"/>
        <v>0</v>
      </c>
      <c r="I63" s="77"/>
      <c r="J63" s="78"/>
      <c r="K63" s="79">
        <f t="shared" si="1"/>
        <v>0</v>
      </c>
      <c r="L63" s="77"/>
      <c r="M63" s="78"/>
      <c r="N63" s="79">
        <f t="shared" si="2"/>
        <v>0</v>
      </c>
    </row>
    <row r="64" spans="1:14" x14ac:dyDescent="0.35">
      <c r="B64" s="36" t="s">
        <v>135</v>
      </c>
      <c r="C64" s="76">
        <v>4</v>
      </c>
      <c r="D64" s="76">
        <v>16</v>
      </c>
      <c r="E64" s="76">
        <v>24</v>
      </c>
      <c r="F64" s="77"/>
      <c r="G64" s="78"/>
      <c r="H64" s="79">
        <f t="shared" si="0"/>
        <v>0</v>
      </c>
      <c r="I64" s="77"/>
      <c r="J64" s="78"/>
      <c r="K64" s="79">
        <f t="shared" si="1"/>
        <v>0</v>
      </c>
      <c r="L64" s="77"/>
      <c r="M64" s="78"/>
      <c r="N64" s="79">
        <f t="shared" si="2"/>
        <v>0</v>
      </c>
    </row>
    <row r="65" spans="2:14" x14ac:dyDescent="0.35">
      <c r="B65" s="36" t="s">
        <v>136</v>
      </c>
      <c r="C65" s="76">
        <v>4</v>
      </c>
      <c r="D65" s="76">
        <v>8</v>
      </c>
      <c r="E65" s="76">
        <v>76</v>
      </c>
      <c r="F65" s="77"/>
      <c r="G65" s="78"/>
      <c r="H65" s="79">
        <f t="shared" si="0"/>
        <v>0</v>
      </c>
      <c r="I65" s="77"/>
      <c r="J65" s="78"/>
      <c r="K65" s="79">
        <f t="shared" si="1"/>
        <v>0</v>
      </c>
      <c r="L65" s="77"/>
      <c r="M65" s="78"/>
      <c r="N65" s="79">
        <f t="shared" si="2"/>
        <v>0</v>
      </c>
    </row>
    <row r="66" spans="2:14" x14ac:dyDescent="0.35">
      <c r="B66" s="36" t="s">
        <v>137</v>
      </c>
      <c r="C66" s="76">
        <v>2</v>
      </c>
      <c r="D66" s="76">
        <v>4</v>
      </c>
      <c r="E66" s="76">
        <v>29</v>
      </c>
      <c r="F66" s="77"/>
      <c r="G66" s="78"/>
      <c r="H66" s="79">
        <f t="shared" si="0"/>
        <v>0</v>
      </c>
      <c r="I66" s="77"/>
      <c r="J66" s="78"/>
      <c r="K66" s="79">
        <f t="shared" si="1"/>
        <v>0</v>
      </c>
      <c r="L66" s="77"/>
      <c r="M66" s="78"/>
      <c r="N66" s="79">
        <f t="shared" si="2"/>
        <v>0</v>
      </c>
    </row>
    <row r="67" spans="2:14" x14ac:dyDescent="0.35">
      <c r="B67" s="36" t="s">
        <v>138</v>
      </c>
      <c r="C67" s="76">
        <v>2</v>
      </c>
      <c r="D67" s="76">
        <v>62</v>
      </c>
      <c r="E67" s="76">
        <v>1</v>
      </c>
      <c r="F67" s="77"/>
      <c r="G67" s="78"/>
      <c r="H67" s="79">
        <f t="shared" si="0"/>
        <v>0</v>
      </c>
      <c r="I67" s="77"/>
      <c r="J67" s="78"/>
      <c r="K67" s="79">
        <f t="shared" si="1"/>
        <v>0</v>
      </c>
      <c r="L67" s="77"/>
      <c r="M67" s="78"/>
      <c r="N67" s="79">
        <f t="shared" si="2"/>
        <v>0</v>
      </c>
    </row>
    <row r="68" spans="2:14" x14ac:dyDescent="0.35">
      <c r="B68" s="36" t="s">
        <v>139</v>
      </c>
      <c r="C68" s="76">
        <v>5</v>
      </c>
      <c r="D68" s="76">
        <v>32</v>
      </c>
      <c r="E68" s="76">
        <v>2</v>
      </c>
      <c r="F68" s="77"/>
      <c r="G68" s="78"/>
      <c r="H68" s="79">
        <f t="shared" si="0"/>
        <v>0</v>
      </c>
      <c r="I68" s="77"/>
      <c r="J68" s="78"/>
      <c r="K68" s="79">
        <f t="shared" si="1"/>
        <v>0</v>
      </c>
      <c r="L68" s="77"/>
      <c r="M68" s="78"/>
      <c r="N68" s="79">
        <f t="shared" si="2"/>
        <v>0</v>
      </c>
    </row>
    <row r="69" spans="2:14" x14ac:dyDescent="0.35">
      <c r="B69" s="36" t="s">
        <v>140</v>
      </c>
      <c r="C69" s="76">
        <v>8</v>
      </c>
      <c r="D69" s="76">
        <v>24</v>
      </c>
      <c r="E69" s="76">
        <v>5</v>
      </c>
      <c r="F69" s="77"/>
      <c r="G69" s="78"/>
      <c r="H69" s="79">
        <f t="shared" si="0"/>
        <v>0</v>
      </c>
      <c r="I69" s="77"/>
      <c r="J69" s="78"/>
      <c r="K69" s="79">
        <f t="shared" si="1"/>
        <v>0</v>
      </c>
      <c r="L69" s="77"/>
      <c r="M69" s="78"/>
      <c r="N69" s="79">
        <f t="shared" si="2"/>
        <v>0</v>
      </c>
    </row>
    <row r="70" spans="2:14" x14ac:dyDescent="0.35">
      <c r="B70" s="36" t="s">
        <v>141</v>
      </c>
      <c r="C70" s="76">
        <v>3</v>
      </c>
      <c r="D70" s="76">
        <v>16</v>
      </c>
      <c r="E70" s="76">
        <v>5</v>
      </c>
      <c r="F70" s="77"/>
      <c r="G70" s="78"/>
      <c r="H70" s="79">
        <f t="shared" si="0"/>
        <v>0</v>
      </c>
      <c r="I70" s="77"/>
      <c r="J70" s="78"/>
      <c r="K70" s="79">
        <f t="shared" si="1"/>
        <v>0</v>
      </c>
      <c r="L70" s="77"/>
      <c r="M70" s="78"/>
      <c r="N70" s="79">
        <f t="shared" si="2"/>
        <v>0</v>
      </c>
    </row>
    <row r="71" spans="2:14" x14ac:dyDescent="0.35">
      <c r="B71" s="36" t="s">
        <v>142</v>
      </c>
      <c r="C71" s="76">
        <v>8</v>
      </c>
      <c r="D71" s="76">
        <v>8</v>
      </c>
      <c r="E71" s="76">
        <v>4</v>
      </c>
      <c r="F71" s="77"/>
      <c r="G71" s="78"/>
      <c r="H71" s="79">
        <f t="shared" si="0"/>
        <v>0</v>
      </c>
      <c r="I71" s="77"/>
      <c r="J71" s="78"/>
      <c r="K71" s="79">
        <f t="shared" si="1"/>
        <v>0</v>
      </c>
      <c r="L71" s="77"/>
      <c r="M71" s="78"/>
      <c r="N71" s="79">
        <f t="shared" si="2"/>
        <v>0</v>
      </c>
    </row>
    <row r="72" spans="2:14" x14ac:dyDescent="0.35">
      <c r="B72" s="36" t="s">
        <v>143</v>
      </c>
      <c r="C72" s="76">
        <v>3</v>
      </c>
      <c r="D72" s="76">
        <v>4</v>
      </c>
      <c r="E72" s="76">
        <v>4</v>
      </c>
      <c r="F72" s="77"/>
      <c r="G72" s="78"/>
      <c r="H72" s="79">
        <f t="shared" si="0"/>
        <v>0</v>
      </c>
      <c r="I72" s="77"/>
      <c r="J72" s="78"/>
      <c r="K72" s="79">
        <f t="shared" si="1"/>
        <v>0</v>
      </c>
      <c r="L72" s="77"/>
      <c r="M72" s="78"/>
      <c r="N72" s="79">
        <f t="shared" si="2"/>
        <v>0</v>
      </c>
    </row>
    <row r="73" spans="2:14" x14ac:dyDescent="0.35">
      <c r="B73" s="36" t="s">
        <v>144</v>
      </c>
      <c r="C73" s="76">
        <v>2</v>
      </c>
      <c r="D73" s="76">
        <v>64</v>
      </c>
      <c r="E73" s="76">
        <v>2</v>
      </c>
      <c r="F73" s="77"/>
      <c r="G73" s="78"/>
      <c r="H73" s="79">
        <f t="shared" si="0"/>
        <v>0</v>
      </c>
      <c r="I73" s="77"/>
      <c r="J73" s="78"/>
      <c r="K73" s="79">
        <f t="shared" si="1"/>
        <v>0</v>
      </c>
      <c r="L73" s="77"/>
      <c r="M73" s="78"/>
      <c r="N73" s="79">
        <f t="shared" si="2"/>
        <v>0</v>
      </c>
    </row>
    <row r="74" spans="2:14" x14ac:dyDescent="0.35">
      <c r="B74" s="36" t="s">
        <v>145</v>
      </c>
      <c r="C74" s="76">
        <v>4</v>
      </c>
      <c r="D74" s="76">
        <v>54</v>
      </c>
      <c r="E74" s="76">
        <v>2</v>
      </c>
      <c r="F74" s="77"/>
      <c r="G74" s="78"/>
      <c r="H74" s="79">
        <f t="shared" si="0"/>
        <v>0</v>
      </c>
      <c r="I74" s="77"/>
      <c r="J74" s="78"/>
      <c r="K74" s="79">
        <f t="shared" si="1"/>
        <v>0</v>
      </c>
      <c r="L74" s="77"/>
      <c r="M74" s="78"/>
      <c r="N74" s="79">
        <f t="shared" si="2"/>
        <v>0</v>
      </c>
    </row>
    <row r="75" spans="2:14" x14ac:dyDescent="0.35">
      <c r="B75" s="36" t="s">
        <v>146</v>
      </c>
      <c r="C75" s="76">
        <v>2</v>
      </c>
      <c r="D75" s="76">
        <v>40</v>
      </c>
      <c r="E75" s="76">
        <v>4</v>
      </c>
      <c r="F75" s="77"/>
      <c r="G75" s="78"/>
      <c r="H75" s="79">
        <f t="shared" si="0"/>
        <v>0</v>
      </c>
      <c r="I75" s="77"/>
      <c r="J75" s="78"/>
      <c r="K75" s="79">
        <f t="shared" si="1"/>
        <v>0</v>
      </c>
      <c r="L75" s="77"/>
      <c r="M75" s="78"/>
      <c r="N75" s="79">
        <f t="shared" si="2"/>
        <v>0</v>
      </c>
    </row>
    <row r="76" spans="2:14" x14ac:dyDescent="0.35">
      <c r="B76" s="36" t="s">
        <v>147</v>
      </c>
      <c r="C76" s="76">
        <v>2</v>
      </c>
      <c r="D76" s="76">
        <v>32</v>
      </c>
      <c r="E76" s="76">
        <v>11</v>
      </c>
      <c r="F76" s="77"/>
      <c r="G76" s="78"/>
      <c r="H76" s="79">
        <f t="shared" si="0"/>
        <v>0</v>
      </c>
      <c r="I76" s="77"/>
      <c r="J76" s="78"/>
      <c r="K76" s="79">
        <f t="shared" si="1"/>
        <v>0</v>
      </c>
      <c r="L76" s="77"/>
      <c r="M76" s="78"/>
      <c r="N76" s="79">
        <f t="shared" si="2"/>
        <v>0</v>
      </c>
    </row>
    <row r="77" spans="2:14" x14ac:dyDescent="0.35">
      <c r="B77" s="36" t="s">
        <v>148</v>
      </c>
      <c r="C77" s="76">
        <v>4</v>
      </c>
      <c r="D77" s="76">
        <v>28</v>
      </c>
      <c r="E77" s="76">
        <v>1</v>
      </c>
      <c r="F77" s="77"/>
      <c r="G77" s="78"/>
      <c r="H77" s="79">
        <f t="shared" si="0"/>
        <v>0</v>
      </c>
      <c r="I77" s="77"/>
      <c r="J77" s="78"/>
      <c r="K77" s="79">
        <f t="shared" si="1"/>
        <v>0</v>
      </c>
      <c r="L77" s="77"/>
      <c r="M77" s="78"/>
      <c r="N77" s="79">
        <f t="shared" si="2"/>
        <v>0</v>
      </c>
    </row>
    <row r="78" spans="2:14" x14ac:dyDescent="0.35">
      <c r="B78" s="36" t="s">
        <v>149</v>
      </c>
      <c r="C78" s="76">
        <v>2</v>
      </c>
      <c r="D78" s="76">
        <v>24</v>
      </c>
      <c r="E78" s="76">
        <v>7</v>
      </c>
      <c r="F78" s="77"/>
      <c r="G78" s="78"/>
      <c r="H78" s="79">
        <f t="shared" si="0"/>
        <v>0</v>
      </c>
      <c r="I78" s="77"/>
      <c r="J78" s="78"/>
      <c r="K78" s="79">
        <f t="shared" si="1"/>
        <v>0</v>
      </c>
      <c r="L78" s="77"/>
      <c r="M78" s="78"/>
      <c r="N78" s="79">
        <f t="shared" si="2"/>
        <v>0</v>
      </c>
    </row>
    <row r="79" spans="2:14" x14ac:dyDescent="0.35">
      <c r="B79" s="36" t="s">
        <v>150</v>
      </c>
      <c r="C79" s="76">
        <v>2</v>
      </c>
      <c r="D79" s="76">
        <v>16</v>
      </c>
      <c r="E79" s="76">
        <v>21</v>
      </c>
      <c r="F79" s="77"/>
      <c r="G79" s="78"/>
      <c r="H79" s="79">
        <f t="shared" si="0"/>
        <v>0</v>
      </c>
      <c r="I79" s="77"/>
      <c r="J79" s="78"/>
      <c r="K79" s="79">
        <f t="shared" si="1"/>
        <v>0</v>
      </c>
      <c r="L79" s="77"/>
      <c r="M79" s="78"/>
      <c r="N79" s="79">
        <f t="shared" si="2"/>
        <v>0</v>
      </c>
    </row>
    <row r="80" spans="2:14" x14ac:dyDescent="0.35">
      <c r="B80" s="36" t="s">
        <v>151</v>
      </c>
      <c r="C80" s="76">
        <v>2</v>
      </c>
      <c r="D80" s="76">
        <v>8</v>
      </c>
      <c r="E80" s="76">
        <v>8</v>
      </c>
      <c r="F80" s="77"/>
      <c r="G80" s="78"/>
      <c r="H80" s="79">
        <f t="shared" si="0"/>
        <v>0</v>
      </c>
      <c r="I80" s="77"/>
      <c r="J80" s="78"/>
      <c r="K80" s="79">
        <f t="shared" si="1"/>
        <v>0</v>
      </c>
      <c r="L80" s="77"/>
      <c r="M80" s="78"/>
      <c r="N80" s="79">
        <f t="shared" si="2"/>
        <v>0</v>
      </c>
    </row>
    <row r="81" spans="1:14" x14ac:dyDescent="0.35">
      <c r="B81" s="36" t="s">
        <v>152</v>
      </c>
      <c r="C81" s="76">
        <v>4</v>
      </c>
      <c r="D81" s="76">
        <v>16</v>
      </c>
      <c r="E81" s="76">
        <v>2</v>
      </c>
      <c r="F81" s="77"/>
      <c r="G81" s="78"/>
      <c r="H81" s="79">
        <f t="shared" si="0"/>
        <v>0</v>
      </c>
      <c r="I81" s="77"/>
      <c r="J81" s="78"/>
      <c r="K81" s="79">
        <f t="shared" si="1"/>
        <v>0</v>
      </c>
      <c r="L81" s="77"/>
      <c r="M81" s="78"/>
      <c r="N81" s="79">
        <f t="shared" si="2"/>
        <v>0</v>
      </c>
    </row>
    <row r="82" spans="1:14" x14ac:dyDescent="0.35">
      <c r="B82" s="36" t="s">
        <v>153</v>
      </c>
      <c r="C82" s="76">
        <v>8</v>
      </c>
      <c r="D82" s="76">
        <v>32</v>
      </c>
      <c r="E82" s="76">
        <v>1</v>
      </c>
      <c r="F82" s="77"/>
      <c r="G82" s="78"/>
      <c r="H82" s="79">
        <f t="shared" si="0"/>
        <v>0</v>
      </c>
      <c r="I82" s="77"/>
      <c r="J82" s="78"/>
      <c r="K82" s="79">
        <f t="shared" si="1"/>
        <v>0</v>
      </c>
      <c r="L82" s="77"/>
      <c r="M82" s="78"/>
      <c r="N82" s="79">
        <f t="shared" si="2"/>
        <v>0</v>
      </c>
    </row>
    <row r="83" spans="1:14" ht="15" thickBot="1" x14ac:dyDescent="0.4">
      <c r="C83" s="1"/>
      <c r="D83" s="48"/>
      <c r="E83" s="48"/>
      <c r="H83" s="85">
        <f>SUM(H61:H82)</f>
        <v>0</v>
      </c>
      <c r="I83" s="74"/>
      <c r="J83" s="74"/>
      <c r="K83" s="85">
        <f>SUM(K61:K82)</f>
        <v>0</v>
      </c>
      <c r="L83" s="74"/>
      <c r="M83" s="74"/>
      <c r="N83" s="85">
        <f>SUM(N61:N82)</f>
        <v>0</v>
      </c>
    </row>
    <row r="84" spans="1:14" ht="15" thickTop="1" x14ac:dyDescent="0.35">
      <c r="B84" s="1"/>
      <c r="C84" s="1"/>
      <c r="D84" s="48"/>
      <c r="E84" s="48"/>
    </row>
    <row r="85" spans="1:14" ht="18.5" x14ac:dyDescent="0.45">
      <c r="B85" s="92" t="s">
        <v>208</v>
      </c>
      <c r="C85" s="23"/>
      <c r="D85" s="48"/>
      <c r="E85" s="48"/>
    </row>
    <row r="86" spans="1:14" s="74" customFormat="1" ht="18.5" x14ac:dyDescent="0.45">
      <c r="B86" s="92"/>
      <c r="C86" s="23"/>
      <c r="D86" s="48"/>
      <c r="E86" s="48"/>
    </row>
    <row r="87" spans="1:14" x14ac:dyDescent="0.35">
      <c r="B87" s="35" t="s">
        <v>186</v>
      </c>
    </row>
    <row r="88" spans="1:14" s="74" customFormat="1" x14ac:dyDescent="0.35">
      <c r="B88" s="112" t="s">
        <v>184</v>
      </c>
      <c r="C88" s="1"/>
      <c r="D88" s="48"/>
      <c r="E88" s="48"/>
    </row>
    <row r="89" spans="1:14" s="74" customFormat="1" ht="18.5" x14ac:dyDescent="0.45">
      <c r="B89" s="92"/>
      <c r="C89" s="23"/>
      <c r="D89" s="48"/>
      <c r="E89" s="48"/>
    </row>
    <row r="90" spans="1:14" s="118" customFormat="1" x14ac:dyDescent="0.35">
      <c r="B90" s="25"/>
      <c r="C90" s="25"/>
      <c r="D90" s="120"/>
      <c r="E90" s="120"/>
      <c r="F90" s="225" t="s">
        <v>191</v>
      </c>
      <c r="G90" s="225"/>
      <c r="H90" s="225"/>
      <c r="I90" s="225"/>
      <c r="J90" s="225"/>
      <c r="K90" s="225"/>
    </row>
    <row r="91" spans="1:14" s="118" customFormat="1" x14ac:dyDescent="0.35">
      <c r="B91" s="121"/>
      <c r="C91" s="216" t="s">
        <v>55</v>
      </c>
      <c r="D91" s="217"/>
      <c r="E91" s="120"/>
      <c r="F91" s="225" t="s">
        <v>192</v>
      </c>
      <c r="G91" s="225"/>
      <c r="H91" s="225" t="s">
        <v>193</v>
      </c>
      <c r="I91" s="225"/>
      <c r="J91" s="225" t="s">
        <v>194</v>
      </c>
      <c r="K91" s="225"/>
    </row>
    <row r="92" spans="1:14" s="118" customFormat="1" ht="31.4" customHeight="1" x14ac:dyDescent="0.35">
      <c r="B92" s="56" t="s">
        <v>160</v>
      </c>
      <c r="C92" s="56" t="s">
        <v>94</v>
      </c>
      <c r="D92" s="56" t="s">
        <v>157</v>
      </c>
      <c r="E92" s="56" t="s">
        <v>31</v>
      </c>
      <c r="F92" s="56" t="s">
        <v>163</v>
      </c>
      <c r="G92" s="56" t="s">
        <v>86</v>
      </c>
      <c r="H92" s="56" t="s">
        <v>163</v>
      </c>
      <c r="I92" s="56" t="s">
        <v>86</v>
      </c>
      <c r="J92" s="56" t="s">
        <v>163</v>
      </c>
      <c r="K92" s="56" t="s">
        <v>86</v>
      </c>
    </row>
    <row r="93" spans="1:14" ht="29" x14ac:dyDescent="0.35">
      <c r="B93" s="88" t="s">
        <v>58</v>
      </c>
      <c r="C93" s="76">
        <v>12</v>
      </c>
      <c r="D93" s="76">
        <v>260</v>
      </c>
      <c r="E93" s="76">
        <v>16</v>
      </c>
      <c r="F93" s="78"/>
      <c r="G93" s="79">
        <f t="shared" ref="G93:G128" si="3">E93*F93</f>
        <v>0</v>
      </c>
      <c r="H93" s="78"/>
      <c r="I93" s="79">
        <f>E93*H93</f>
        <v>0</v>
      </c>
      <c r="J93" s="78"/>
      <c r="K93" s="79">
        <f>E93*J93</f>
        <v>0</v>
      </c>
    </row>
    <row r="94" spans="1:14" s="74" customFormat="1" x14ac:dyDescent="0.35">
      <c r="B94" s="36" t="s">
        <v>98</v>
      </c>
      <c r="C94" s="76">
        <v>40</v>
      </c>
      <c r="D94" s="76">
        <v>1007</v>
      </c>
      <c r="E94" s="76">
        <v>1</v>
      </c>
      <c r="F94" s="78"/>
      <c r="G94" s="79">
        <f t="shared" si="3"/>
        <v>0</v>
      </c>
      <c r="H94" s="78"/>
      <c r="I94" s="79">
        <f t="shared" ref="I94:I128" si="4">E94*H94</f>
        <v>0</v>
      </c>
      <c r="J94" s="78"/>
      <c r="K94" s="79">
        <f t="shared" ref="K94:K128" si="5">E94*J94</f>
        <v>0</v>
      </c>
    </row>
    <row r="95" spans="1:14" s="70" customFormat="1" x14ac:dyDescent="0.35">
      <c r="A95" s="74"/>
      <c r="B95" s="36" t="s">
        <v>99</v>
      </c>
      <c r="C95" s="76">
        <v>48</v>
      </c>
      <c r="D95" s="76">
        <v>528</v>
      </c>
      <c r="E95" s="76">
        <v>4</v>
      </c>
      <c r="F95" s="78"/>
      <c r="G95" s="79">
        <f t="shared" si="3"/>
        <v>0</v>
      </c>
      <c r="H95" s="78"/>
      <c r="I95" s="79">
        <f t="shared" si="4"/>
        <v>0</v>
      </c>
      <c r="J95" s="78"/>
      <c r="K95" s="79">
        <f t="shared" si="5"/>
        <v>0</v>
      </c>
    </row>
    <row r="96" spans="1:14" s="70" customFormat="1" x14ac:dyDescent="0.35">
      <c r="A96" s="74"/>
      <c r="B96" s="36" t="s">
        <v>100</v>
      </c>
      <c r="C96" s="76">
        <v>20</v>
      </c>
      <c r="D96" s="76">
        <v>370</v>
      </c>
      <c r="E96" s="76">
        <v>2</v>
      </c>
      <c r="F96" s="78"/>
      <c r="G96" s="79">
        <f t="shared" si="3"/>
        <v>0</v>
      </c>
      <c r="H96" s="78"/>
      <c r="I96" s="79">
        <f t="shared" si="4"/>
        <v>0</v>
      </c>
      <c r="J96" s="78"/>
      <c r="K96" s="79">
        <f t="shared" si="5"/>
        <v>0</v>
      </c>
    </row>
    <row r="97" spans="1:11" s="70" customFormat="1" x14ac:dyDescent="0.35">
      <c r="A97" s="74"/>
      <c r="B97" s="36" t="s">
        <v>101</v>
      </c>
      <c r="C97" s="76">
        <v>8</v>
      </c>
      <c r="D97" s="76">
        <v>256</v>
      </c>
      <c r="E97" s="76">
        <v>2</v>
      </c>
      <c r="F97" s="78"/>
      <c r="G97" s="79">
        <f t="shared" si="3"/>
        <v>0</v>
      </c>
      <c r="H97" s="78"/>
      <c r="I97" s="79">
        <f t="shared" si="4"/>
        <v>0</v>
      </c>
      <c r="J97" s="78"/>
      <c r="K97" s="79">
        <f t="shared" si="5"/>
        <v>0</v>
      </c>
    </row>
    <row r="98" spans="1:11" s="70" customFormat="1" x14ac:dyDescent="0.35">
      <c r="A98" s="74"/>
      <c r="B98" s="36" t="s">
        <v>102</v>
      </c>
      <c r="C98" s="76">
        <v>40</v>
      </c>
      <c r="D98" s="76">
        <v>256</v>
      </c>
      <c r="E98" s="76">
        <v>1</v>
      </c>
      <c r="F98" s="78"/>
      <c r="G98" s="79">
        <f t="shared" si="3"/>
        <v>0</v>
      </c>
      <c r="H98" s="78"/>
      <c r="I98" s="79">
        <f t="shared" si="4"/>
        <v>0</v>
      </c>
      <c r="J98" s="78"/>
      <c r="K98" s="79">
        <f t="shared" si="5"/>
        <v>0</v>
      </c>
    </row>
    <row r="99" spans="1:11" s="70" customFormat="1" x14ac:dyDescent="0.35">
      <c r="A99" s="74"/>
      <c r="B99" s="36" t="s">
        <v>103</v>
      </c>
      <c r="C99" s="76">
        <v>56</v>
      </c>
      <c r="D99" s="76">
        <v>256</v>
      </c>
      <c r="E99" s="76">
        <v>5</v>
      </c>
      <c r="F99" s="78"/>
      <c r="G99" s="79">
        <f t="shared" si="3"/>
        <v>0</v>
      </c>
      <c r="H99" s="78"/>
      <c r="I99" s="79">
        <f t="shared" si="4"/>
        <v>0</v>
      </c>
      <c r="J99" s="78"/>
      <c r="K99" s="79">
        <f t="shared" si="5"/>
        <v>0</v>
      </c>
    </row>
    <row r="100" spans="1:11" s="70" customFormat="1" x14ac:dyDescent="0.35">
      <c r="A100" s="74"/>
      <c r="B100" s="36" t="s">
        <v>104</v>
      </c>
      <c r="C100" s="76">
        <v>8</v>
      </c>
      <c r="D100" s="76">
        <v>192</v>
      </c>
      <c r="E100" s="76">
        <v>1</v>
      </c>
      <c r="F100" s="78"/>
      <c r="G100" s="79">
        <f t="shared" si="3"/>
        <v>0</v>
      </c>
      <c r="H100" s="78"/>
      <c r="I100" s="79">
        <f t="shared" si="4"/>
        <v>0</v>
      </c>
      <c r="J100" s="78"/>
      <c r="K100" s="79">
        <f t="shared" si="5"/>
        <v>0</v>
      </c>
    </row>
    <row r="101" spans="1:11" s="70" customFormat="1" x14ac:dyDescent="0.35">
      <c r="A101" s="74"/>
      <c r="B101" s="36" t="s">
        <v>105</v>
      </c>
      <c r="C101" s="76">
        <v>12</v>
      </c>
      <c r="D101" s="76">
        <v>132</v>
      </c>
      <c r="E101" s="76">
        <v>7</v>
      </c>
      <c r="F101" s="78"/>
      <c r="G101" s="79">
        <f t="shared" si="3"/>
        <v>0</v>
      </c>
      <c r="H101" s="78"/>
      <c r="I101" s="79">
        <f t="shared" si="4"/>
        <v>0</v>
      </c>
      <c r="J101" s="78"/>
      <c r="K101" s="79">
        <f t="shared" si="5"/>
        <v>0</v>
      </c>
    </row>
    <row r="102" spans="1:11" s="70" customFormat="1" x14ac:dyDescent="0.35">
      <c r="A102" s="74"/>
      <c r="B102" s="36" t="s">
        <v>106</v>
      </c>
      <c r="C102" s="76">
        <v>32</v>
      </c>
      <c r="D102" s="76">
        <v>128</v>
      </c>
      <c r="E102" s="76">
        <v>16</v>
      </c>
      <c r="F102" s="78"/>
      <c r="G102" s="79">
        <f t="shared" si="3"/>
        <v>0</v>
      </c>
      <c r="H102" s="78"/>
      <c r="I102" s="79">
        <f t="shared" si="4"/>
        <v>0</v>
      </c>
      <c r="J102" s="78"/>
      <c r="K102" s="79">
        <f t="shared" si="5"/>
        <v>0</v>
      </c>
    </row>
    <row r="103" spans="1:11" s="70" customFormat="1" x14ac:dyDescent="0.35">
      <c r="A103" s="74"/>
      <c r="B103" s="36" t="s">
        <v>107</v>
      </c>
      <c r="C103" s="76">
        <v>7</v>
      </c>
      <c r="D103" s="76">
        <v>108</v>
      </c>
      <c r="E103" s="76">
        <v>2</v>
      </c>
      <c r="F103" s="78"/>
      <c r="G103" s="79">
        <f t="shared" si="3"/>
        <v>0</v>
      </c>
      <c r="H103" s="78"/>
      <c r="I103" s="79">
        <f t="shared" si="4"/>
        <v>0</v>
      </c>
      <c r="J103" s="78"/>
      <c r="K103" s="79">
        <f t="shared" si="5"/>
        <v>0</v>
      </c>
    </row>
    <row r="104" spans="1:11" s="70" customFormat="1" x14ac:dyDescent="0.35">
      <c r="A104" s="74"/>
      <c r="B104" s="36" t="s">
        <v>108</v>
      </c>
      <c r="C104" s="76">
        <v>12</v>
      </c>
      <c r="D104" s="76">
        <v>98</v>
      </c>
      <c r="E104" s="76">
        <v>4</v>
      </c>
      <c r="F104" s="78"/>
      <c r="G104" s="79">
        <f t="shared" si="3"/>
        <v>0</v>
      </c>
      <c r="H104" s="78"/>
      <c r="I104" s="79">
        <f t="shared" si="4"/>
        <v>0</v>
      </c>
      <c r="J104" s="78"/>
      <c r="K104" s="79">
        <f t="shared" si="5"/>
        <v>0</v>
      </c>
    </row>
    <row r="105" spans="1:11" s="70" customFormat="1" x14ac:dyDescent="0.35">
      <c r="A105" s="74"/>
      <c r="B105" s="36" t="s">
        <v>109</v>
      </c>
      <c r="C105" s="76">
        <v>7</v>
      </c>
      <c r="D105" s="76">
        <v>96</v>
      </c>
      <c r="E105" s="76">
        <v>2</v>
      </c>
      <c r="F105" s="78"/>
      <c r="G105" s="79">
        <f t="shared" si="3"/>
        <v>0</v>
      </c>
      <c r="H105" s="78"/>
      <c r="I105" s="79">
        <f t="shared" si="4"/>
        <v>0</v>
      </c>
      <c r="J105" s="78"/>
      <c r="K105" s="79">
        <f t="shared" si="5"/>
        <v>0</v>
      </c>
    </row>
    <row r="106" spans="1:11" s="70" customFormat="1" x14ac:dyDescent="0.35">
      <c r="A106" s="74"/>
      <c r="B106" s="36" t="s">
        <v>110</v>
      </c>
      <c r="C106" s="76">
        <v>3</v>
      </c>
      <c r="D106" s="76">
        <v>75</v>
      </c>
      <c r="E106" s="76">
        <v>2</v>
      </c>
      <c r="F106" s="78"/>
      <c r="G106" s="79">
        <f t="shared" si="3"/>
        <v>0</v>
      </c>
      <c r="H106" s="78"/>
      <c r="I106" s="79">
        <f t="shared" si="4"/>
        <v>0</v>
      </c>
      <c r="J106" s="78"/>
      <c r="K106" s="79">
        <f t="shared" si="5"/>
        <v>0</v>
      </c>
    </row>
    <row r="107" spans="1:11" s="70" customFormat="1" x14ac:dyDescent="0.35">
      <c r="A107" s="74"/>
      <c r="B107" s="36" t="s">
        <v>111</v>
      </c>
      <c r="C107" s="76">
        <v>4</v>
      </c>
      <c r="D107" s="76">
        <v>64</v>
      </c>
      <c r="E107" s="76">
        <v>26</v>
      </c>
      <c r="F107" s="78"/>
      <c r="G107" s="79">
        <f t="shared" si="3"/>
        <v>0</v>
      </c>
      <c r="H107" s="78"/>
      <c r="I107" s="79">
        <f t="shared" si="4"/>
        <v>0</v>
      </c>
      <c r="J107" s="78"/>
      <c r="K107" s="79">
        <f t="shared" si="5"/>
        <v>0</v>
      </c>
    </row>
    <row r="108" spans="1:11" s="70" customFormat="1" x14ac:dyDescent="0.35">
      <c r="A108" s="74"/>
      <c r="B108" s="36" t="s">
        <v>112</v>
      </c>
      <c r="C108" s="76">
        <v>8</v>
      </c>
      <c r="D108" s="76">
        <v>64</v>
      </c>
      <c r="E108" s="76">
        <v>9</v>
      </c>
      <c r="F108" s="78"/>
      <c r="G108" s="79">
        <f t="shared" si="3"/>
        <v>0</v>
      </c>
      <c r="H108" s="78"/>
      <c r="I108" s="79">
        <f t="shared" si="4"/>
        <v>0</v>
      </c>
      <c r="J108" s="78"/>
      <c r="K108" s="79">
        <f t="shared" si="5"/>
        <v>0</v>
      </c>
    </row>
    <row r="109" spans="1:11" s="70" customFormat="1" x14ac:dyDescent="0.35">
      <c r="A109" s="74"/>
      <c r="B109" s="36" t="s">
        <v>113</v>
      </c>
      <c r="C109" s="76">
        <v>8</v>
      </c>
      <c r="D109" s="76">
        <v>48</v>
      </c>
      <c r="E109" s="76">
        <v>47</v>
      </c>
      <c r="F109" s="78"/>
      <c r="G109" s="79">
        <f t="shared" si="3"/>
        <v>0</v>
      </c>
      <c r="H109" s="78"/>
      <c r="I109" s="79">
        <f t="shared" si="4"/>
        <v>0</v>
      </c>
      <c r="J109" s="78"/>
      <c r="K109" s="79">
        <f t="shared" si="5"/>
        <v>0</v>
      </c>
    </row>
    <row r="110" spans="1:11" s="70" customFormat="1" x14ac:dyDescent="0.35">
      <c r="A110" s="74"/>
      <c r="B110" s="36" t="s">
        <v>114</v>
      </c>
      <c r="C110" s="76">
        <v>4</v>
      </c>
      <c r="D110" s="76">
        <v>48</v>
      </c>
      <c r="E110" s="76">
        <v>2</v>
      </c>
      <c r="F110" s="78"/>
      <c r="G110" s="79">
        <f t="shared" si="3"/>
        <v>0</v>
      </c>
      <c r="H110" s="78"/>
      <c r="I110" s="79">
        <f t="shared" si="4"/>
        <v>0</v>
      </c>
      <c r="J110" s="78"/>
      <c r="K110" s="79">
        <f t="shared" si="5"/>
        <v>0</v>
      </c>
    </row>
    <row r="111" spans="1:11" s="70" customFormat="1" x14ac:dyDescent="0.35">
      <c r="A111" s="74"/>
      <c r="B111" s="36" t="s">
        <v>115</v>
      </c>
      <c r="C111" s="76">
        <v>3</v>
      </c>
      <c r="D111" s="76">
        <v>40</v>
      </c>
      <c r="E111" s="76">
        <v>10</v>
      </c>
      <c r="F111" s="78"/>
      <c r="G111" s="79">
        <f t="shared" si="3"/>
        <v>0</v>
      </c>
      <c r="H111" s="78"/>
      <c r="I111" s="79">
        <f t="shared" si="4"/>
        <v>0</v>
      </c>
      <c r="J111" s="78"/>
      <c r="K111" s="79">
        <f t="shared" si="5"/>
        <v>0</v>
      </c>
    </row>
    <row r="112" spans="1:11" s="73" customFormat="1" x14ac:dyDescent="0.35">
      <c r="A112" s="74"/>
      <c r="B112" s="36" t="s">
        <v>116</v>
      </c>
      <c r="C112" s="76">
        <v>8</v>
      </c>
      <c r="D112" s="76">
        <v>32</v>
      </c>
      <c r="E112" s="76">
        <v>26</v>
      </c>
      <c r="F112" s="78"/>
      <c r="G112" s="79">
        <f t="shared" si="3"/>
        <v>0</v>
      </c>
      <c r="H112" s="78"/>
      <c r="I112" s="79">
        <f t="shared" si="4"/>
        <v>0</v>
      </c>
      <c r="J112" s="78"/>
      <c r="K112" s="79">
        <f t="shared" si="5"/>
        <v>0</v>
      </c>
    </row>
    <row r="113" spans="1:11" s="73" customFormat="1" x14ac:dyDescent="0.35">
      <c r="A113" s="74"/>
      <c r="B113" s="36" t="s">
        <v>117</v>
      </c>
      <c r="C113" s="76">
        <v>5</v>
      </c>
      <c r="D113" s="76">
        <v>32</v>
      </c>
      <c r="E113" s="76">
        <v>33</v>
      </c>
      <c r="F113" s="78"/>
      <c r="G113" s="79">
        <f t="shared" si="3"/>
        <v>0</v>
      </c>
      <c r="H113" s="78"/>
      <c r="I113" s="79">
        <f t="shared" si="4"/>
        <v>0</v>
      </c>
      <c r="J113" s="78"/>
      <c r="K113" s="79">
        <f t="shared" si="5"/>
        <v>0</v>
      </c>
    </row>
    <row r="114" spans="1:11" s="73" customFormat="1" x14ac:dyDescent="0.35">
      <c r="A114" s="74"/>
      <c r="B114" s="36" t="s">
        <v>118</v>
      </c>
      <c r="C114" s="76">
        <v>24</v>
      </c>
      <c r="D114" s="76">
        <v>32</v>
      </c>
      <c r="E114" s="76">
        <v>9</v>
      </c>
      <c r="F114" s="78"/>
      <c r="G114" s="79">
        <f t="shared" si="3"/>
        <v>0</v>
      </c>
      <c r="H114" s="78"/>
      <c r="I114" s="79">
        <f t="shared" si="4"/>
        <v>0</v>
      </c>
      <c r="J114" s="78"/>
      <c r="K114" s="79">
        <f t="shared" si="5"/>
        <v>0</v>
      </c>
    </row>
    <row r="115" spans="1:11" s="73" customFormat="1" x14ac:dyDescent="0.35">
      <c r="A115" s="74"/>
      <c r="B115" s="36" t="s">
        <v>119</v>
      </c>
      <c r="C115" s="76">
        <v>2</v>
      </c>
      <c r="D115" s="76">
        <v>32</v>
      </c>
      <c r="E115" s="76">
        <v>9</v>
      </c>
      <c r="F115" s="78"/>
      <c r="G115" s="79">
        <f t="shared" si="3"/>
        <v>0</v>
      </c>
      <c r="H115" s="78"/>
      <c r="I115" s="79">
        <f t="shared" si="4"/>
        <v>0</v>
      </c>
      <c r="J115" s="78"/>
      <c r="K115" s="79">
        <f t="shared" si="5"/>
        <v>0</v>
      </c>
    </row>
    <row r="116" spans="1:11" s="73" customFormat="1" x14ac:dyDescent="0.35">
      <c r="A116" s="74"/>
      <c r="B116" s="36" t="s">
        <v>120</v>
      </c>
      <c r="C116" s="76">
        <v>2</v>
      </c>
      <c r="D116" s="76">
        <v>24</v>
      </c>
      <c r="E116" s="76">
        <v>9</v>
      </c>
      <c r="F116" s="78"/>
      <c r="G116" s="79">
        <f t="shared" si="3"/>
        <v>0</v>
      </c>
      <c r="H116" s="78"/>
      <c r="I116" s="79">
        <f t="shared" si="4"/>
        <v>0</v>
      </c>
      <c r="J116" s="78"/>
      <c r="K116" s="79">
        <f t="shared" si="5"/>
        <v>0</v>
      </c>
    </row>
    <row r="117" spans="1:11" s="73" customFormat="1" x14ac:dyDescent="0.35">
      <c r="A117" s="74"/>
      <c r="B117" s="36" t="s">
        <v>121</v>
      </c>
      <c r="C117" s="76">
        <v>4</v>
      </c>
      <c r="D117" s="76">
        <v>20</v>
      </c>
      <c r="E117" s="76">
        <v>1</v>
      </c>
      <c r="F117" s="78"/>
      <c r="G117" s="79">
        <f t="shared" si="3"/>
        <v>0</v>
      </c>
      <c r="H117" s="78"/>
      <c r="I117" s="79">
        <f t="shared" si="4"/>
        <v>0</v>
      </c>
      <c r="J117" s="78"/>
      <c r="K117" s="79">
        <f t="shared" si="5"/>
        <v>0</v>
      </c>
    </row>
    <row r="118" spans="1:11" s="73" customFormat="1" x14ac:dyDescent="0.35">
      <c r="A118" s="74"/>
      <c r="B118" s="36" t="s">
        <v>122</v>
      </c>
      <c r="C118" s="76">
        <v>6</v>
      </c>
      <c r="D118" s="76">
        <v>16</v>
      </c>
      <c r="E118" s="76">
        <v>147</v>
      </c>
      <c r="F118" s="78"/>
      <c r="G118" s="79">
        <f t="shared" si="3"/>
        <v>0</v>
      </c>
      <c r="H118" s="78"/>
      <c r="I118" s="79">
        <f t="shared" si="4"/>
        <v>0</v>
      </c>
      <c r="J118" s="78"/>
      <c r="K118" s="79">
        <f t="shared" si="5"/>
        <v>0</v>
      </c>
    </row>
    <row r="119" spans="1:11" s="73" customFormat="1" x14ac:dyDescent="0.35">
      <c r="A119" s="74"/>
      <c r="B119" s="36" t="s">
        <v>123</v>
      </c>
      <c r="C119" s="76">
        <v>4</v>
      </c>
      <c r="D119" s="76">
        <v>16</v>
      </c>
      <c r="E119" s="76">
        <v>12</v>
      </c>
      <c r="F119" s="78"/>
      <c r="G119" s="79">
        <f t="shared" si="3"/>
        <v>0</v>
      </c>
      <c r="H119" s="78"/>
      <c r="I119" s="79">
        <f t="shared" si="4"/>
        <v>0</v>
      </c>
      <c r="J119" s="78"/>
      <c r="K119" s="79">
        <f t="shared" si="5"/>
        <v>0</v>
      </c>
    </row>
    <row r="120" spans="1:11" s="73" customFormat="1" x14ac:dyDescent="0.35">
      <c r="A120" s="74"/>
      <c r="B120" s="36" t="s">
        <v>124</v>
      </c>
      <c r="C120" s="76">
        <v>2</v>
      </c>
      <c r="D120" s="76">
        <v>16</v>
      </c>
      <c r="E120" s="76">
        <v>19</v>
      </c>
      <c r="F120" s="78"/>
      <c r="G120" s="79">
        <f t="shared" si="3"/>
        <v>0</v>
      </c>
      <c r="H120" s="78"/>
      <c r="I120" s="79">
        <f t="shared" si="4"/>
        <v>0</v>
      </c>
      <c r="J120" s="78"/>
      <c r="K120" s="79">
        <f t="shared" si="5"/>
        <v>0</v>
      </c>
    </row>
    <row r="121" spans="1:11" s="73" customFormat="1" x14ac:dyDescent="0.35">
      <c r="A121" s="74"/>
      <c r="B121" s="36" t="s">
        <v>125</v>
      </c>
      <c r="C121" s="76">
        <v>4</v>
      </c>
      <c r="D121" s="76">
        <v>12</v>
      </c>
      <c r="E121" s="76">
        <v>6</v>
      </c>
      <c r="F121" s="78"/>
      <c r="G121" s="79">
        <f t="shared" si="3"/>
        <v>0</v>
      </c>
      <c r="H121" s="78"/>
      <c r="I121" s="79">
        <f t="shared" si="4"/>
        <v>0</v>
      </c>
      <c r="J121" s="78"/>
      <c r="K121" s="79">
        <f t="shared" si="5"/>
        <v>0</v>
      </c>
    </row>
    <row r="122" spans="1:11" s="73" customFormat="1" x14ac:dyDescent="0.35">
      <c r="A122" s="74"/>
      <c r="B122" s="36" t="s">
        <v>126</v>
      </c>
      <c r="C122" s="76">
        <v>4</v>
      </c>
      <c r="D122" s="76">
        <v>8</v>
      </c>
      <c r="E122" s="76">
        <v>248</v>
      </c>
      <c r="F122" s="78"/>
      <c r="G122" s="79">
        <f t="shared" si="3"/>
        <v>0</v>
      </c>
      <c r="H122" s="78"/>
      <c r="I122" s="79">
        <f t="shared" si="4"/>
        <v>0</v>
      </c>
      <c r="J122" s="78"/>
      <c r="K122" s="79">
        <f t="shared" si="5"/>
        <v>0</v>
      </c>
    </row>
    <row r="123" spans="1:11" s="73" customFormat="1" x14ac:dyDescent="0.35">
      <c r="A123" s="74"/>
      <c r="B123" s="36" t="s">
        <v>127</v>
      </c>
      <c r="C123" s="76">
        <v>8</v>
      </c>
      <c r="D123" s="76">
        <v>8</v>
      </c>
      <c r="E123" s="76">
        <v>5</v>
      </c>
      <c r="F123" s="78"/>
      <c r="G123" s="79">
        <f t="shared" si="3"/>
        <v>0</v>
      </c>
      <c r="H123" s="78"/>
      <c r="I123" s="79">
        <f t="shared" si="4"/>
        <v>0</v>
      </c>
      <c r="J123" s="78"/>
      <c r="K123" s="79">
        <f t="shared" si="5"/>
        <v>0</v>
      </c>
    </row>
    <row r="124" spans="1:11" s="73" customFormat="1" ht="13.5" customHeight="1" x14ac:dyDescent="0.35">
      <c r="A124" s="74"/>
      <c r="B124" s="36" t="s">
        <v>128</v>
      </c>
      <c r="C124" s="76">
        <v>1</v>
      </c>
      <c r="D124" s="76">
        <v>8</v>
      </c>
      <c r="E124" s="76">
        <v>9</v>
      </c>
      <c r="F124" s="78"/>
      <c r="G124" s="79">
        <f t="shared" si="3"/>
        <v>0</v>
      </c>
      <c r="H124" s="78"/>
      <c r="I124" s="79">
        <f t="shared" si="4"/>
        <v>0</v>
      </c>
      <c r="J124" s="78"/>
      <c r="K124" s="79">
        <f t="shared" si="5"/>
        <v>0</v>
      </c>
    </row>
    <row r="125" spans="1:11" s="70" customFormat="1" x14ac:dyDescent="0.35">
      <c r="A125" s="74"/>
      <c r="B125" s="36" t="s">
        <v>129</v>
      </c>
      <c r="C125" s="76">
        <v>1</v>
      </c>
      <c r="D125" s="76">
        <v>6</v>
      </c>
      <c r="E125" s="76">
        <v>6</v>
      </c>
      <c r="F125" s="78"/>
      <c r="G125" s="79">
        <f t="shared" si="3"/>
        <v>0</v>
      </c>
      <c r="H125" s="78"/>
      <c r="I125" s="79">
        <f t="shared" si="4"/>
        <v>0</v>
      </c>
      <c r="J125" s="78"/>
      <c r="K125" s="79">
        <f t="shared" si="5"/>
        <v>0</v>
      </c>
    </row>
    <row r="126" spans="1:11" s="70" customFormat="1" x14ac:dyDescent="0.35">
      <c r="A126" s="74"/>
      <c r="B126" s="36" t="s">
        <v>130</v>
      </c>
      <c r="C126" s="76">
        <v>3</v>
      </c>
      <c r="D126" s="76">
        <v>4</v>
      </c>
      <c r="E126" s="76">
        <v>29</v>
      </c>
      <c r="F126" s="78"/>
      <c r="G126" s="79">
        <f t="shared" si="3"/>
        <v>0</v>
      </c>
      <c r="H126" s="78"/>
      <c r="I126" s="79">
        <f t="shared" si="4"/>
        <v>0</v>
      </c>
      <c r="J126" s="78"/>
      <c r="K126" s="79">
        <f t="shared" si="5"/>
        <v>0</v>
      </c>
    </row>
    <row r="127" spans="1:11" s="70" customFormat="1" x14ac:dyDescent="0.35">
      <c r="A127" s="74"/>
      <c r="B127" s="36" t="s">
        <v>131</v>
      </c>
      <c r="C127" s="76">
        <v>2</v>
      </c>
      <c r="D127" s="76">
        <v>4</v>
      </c>
      <c r="E127" s="76">
        <v>17</v>
      </c>
      <c r="F127" s="78"/>
      <c r="G127" s="79">
        <f t="shared" si="3"/>
        <v>0</v>
      </c>
      <c r="H127" s="78"/>
      <c r="I127" s="79">
        <f t="shared" si="4"/>
        <v>0</v>
      </c>
      <c r="J127" s="78"/>
      <c r="K127" s="79">
        <f t="shared" si="5"/>
        <v>0</v>
      </c>
    </row>
    <row r="128" spans="1:11" s="70" customFormat="1" x14ac:dyDescent="0.35">
      <c r="A128" s="74"/>
      <c r="B128" s="36" t="s">
        <v>132</v>
      </c>
      <c r="C128" s="76">
        <v>4</v>
      </c>
      <c r="D128" s="76">
        <v>4</v>
      </c>
      <c r="E128" s="76">
        <v>3</v>
      </c>
      <c r="F128" s="78"/>
      <c r="G128" s="79">
        <f t="shared" si="3"/>
        <v>0</v>
      </c>
      <c r="H128" s="78"/>
      <c r="I128" s="79">
        <f t="shared" si="4"/>
        <v>0</v>
      </c>
      <c r="J128" s="78"/>
      <c r="K128" s="79">
        <f t="shared" si="5"/>
        <v>0</v>
      </c>
    </row>
    <row r="129" spans="2:11" ht="15" thickBot="1" x14ac:dyDescent="0.4">
      <c r="C129" s="71"/>
      <c r="D129" s="41"/>
      <c r="E129" s="41"/>
      <c r="F129" s="41"/>
      <c r="G129" s="85">
        <f>SUM(G93:G128)</f>
        <v>0</v>
      </c>
      <c r="H129" s="41"/>
      <c r="I129" s="85">
        <f>SUM(I93:I128)</f>
        <v>0</v>
      </c>
      <c r="J129" s="41"/>
      <c r="K129" s="85">
        <f>SUM(K93:K128)</f>
        <v>0</v>
      </c>
    </row>
    <row r="130" spans="2:11" ht="15" thickTop="1" x14ac:dyDescent="0.35">
      <c r="B130" s="71"/>
      <c r="C130" s="71"/>
      <c r="D130" s="71"/>
      <c r="E130" s="40"/>
      <c r="F130" s="40"/>
      <c r="G130" s="40"/>
    </row>
    <row r="131" spans="2:11" ht="18.5" x14ac:dyDescent="0.45">
      <c r="B131" s="92" t="s">
        <v>209</v>
      </c>
      <c r="C131" s="23"/>
      <c r="D131" s="71"/>
      <c r="E131" s="40"/>
      <c r="F131" s="40"/>
      <c r="G131" s="40"/>
    </row>
    <row r="132" spans="2:11" x14ac:dyDescent="0.35">
      <c r="B132" s="113" t="s">
        <v>195</v>
      </c>
      <c r="C132" s="72"/>
      <c r="D132" s="71"/>
      <c r="E132" s="74"/>
      <c r="F132" s="74"/>
      <c r="G132" s="74"/>
      <c r="H132" s="74"/>
      <c r="I132" s="74"/>
    </row>
    <row r="133" spans="2:11" s="74" customFormat="1" ht="15" thickBot="1" x14ac:dyDescent="0.4">
      <c r="B133" s="113"/>
      <c r="C133" s="72"/>
    </row>
    <row r="134" spans="2:11" s="74" customFormat="1" x14ac:dyDescent="0.35">
      <c r="B134" s="113"/>
      <c r="C134" s="199" t="s">
        <v>191</v>
      </c>
      <c r="D134" s="200"/>
      <c r="E134" s="201"/>
    </row>
    <row r="135" spans="2:11" s="74" customFormat="1" x14ac:dyDescent="0.35">
      <c r="B135" s="113"/>
      <c r="C135" s="122" t="s">
        <v>192</v>
      </c>
      <c r="D135" s="122" t="s">
        <v>193</v>
      </c>
      <c r="E135" s="122" t="s">
        <v>194</v>
      </c>
    </row>
    <row r="136" spans="2:11" ht="15.5" x14ac:dyDescent="0.35">
      <c r="B136" s="54" t="s">
        <v>7</v>
      </c>
      <c r="C136" s="84" t="s">
        <v>81</v>
      </c>
      <c r="D136" s="117" t="s">
        <v>81</v>
      </c>
      <c r="E136" s="117" t="s">
        <v>81</v>
      </c>
      <c r="F136" s="74"/>
      <c r="G136" s="74"/>
      <c r="H136" s="74"/>
      <c r="I136" s="74"/>
    </row>
    <row r="137" spans="2:11" x14ac:dyDescent="0.35">
      <c r="B137" s="50" t="s">
        <v>56</v>
      </c>
      <c r="C137" s="78"/>
      <c r="D137" s="78"/>
      <c r="E137" s="78"/>
    </row>
    <row r="138" spans="2:11" s="74" customFormat="1" x14ac:dyDescent="0.35">
      <c r="B138" s="75"/>
      <c r="C138" s="75"/>
      <c r="D138" s="72"/>
    </row>
    <row r="139" spans="2:11" x14ac:dyDescent="0.35">
      <c r="B139" s="51"/>
      <c r="C139" s="51"/>
    </row>
    <row r="140" spans="2:11" s="74" customFormat="1" ht="15.5" x14ac:dyDescent="0.35">
      <c r="B140" s="92" t="s">
        <v>210</v>
      </c>
      <c r="C140" s="72"/>
    </row>
    <row r="141" spans="2:11" s="74" customFormat="1" x14ac:dyDescent="0.35">
      <c r="B141" s="113" t="s">
        <v>195</v>
      </c>
      <c r="C141" s="72"/>
    </row>
    <row r="142" spans="2:11" s="74" customFormat="1" ht="15" thickBot="1" x14ac:dyDescent="0.4">
      <c r="B142" s="113"/>
      <c r="C142" s="72"/>
    </row>
    <row r="143" spans="2:11" ht="18.5" x14ac:dyDescent="0.45">
      <c r="C143" s="23"/>
      <c r="D143" s="74"/>
      <c r="H143" s="199" t="s">
        <v>191</v>
      </c>
      <c r="I143" s="200"/>
      <c r="J143" s="201"/>
    </row>
    <row r="144" spans="2:11" x14ac:dyDescent="0.35">
      <c r="C144" s="72"/>
      <c r="D144" s="74"/>
      <c r="H144" s="122" t="s">
        <v>192</v>
      </c>
      <c r="I144" s="122" t="s">
        <v>193</v>
      </c>
      <c r="J144" s="122" t="s">
        <v>194</v>
      </c>
    </row>
    <row r="145" spans="2:10" ht="15.5" x14ac:dyDescent="0.35">
      <c r="B145" s="69" t="s">
        <v>54</v>
      </c>
      <c r="C145" s="67" t="s">
        <v>94</v>
      </c>
      <c r="D145" s="68" t="s">
        <v>44</v>
      </c>
      <c r="E145" s="69" t="s">
        <v>96</v>
      </c>
      <c r="F145" s="69" t="s">
        <v>97</v>
      </c>
      <c r="G145" s="84" t="s">
        <v>31</v>
      </c>
      <c r="H145" s="84" t="s">
        <v>81</v>
      </c>
      <c r="I145" s="110" t="s">
        <v>81</v>
      </c>
      <c r="J145" s="110" t="s">
        <v>81</v>
      </c>
    </row>
    <row r="146" spans="2:10" x14ac:dyDescent="0.35">
      <c r="B146" s="88" t="s">
        <v>155</v>
      </c>
      <c r="C146" s="89">
        <v>13</v>
      </c>
      <c r="D146" s="76">
        <v>280</v>
      </c>
      <c r="E146" s="76">
        <v>3549</v>
      </c>
      <c r="F146" s="76">
        <v>439</v>
      </c>
      <c r="G146" s="76">
        <v>1</v>
      </c>
      <c r="H146" s="106"/>
      <c r="I146" s="106"/>
      <c r="J146" s="106"/>
    </row>
    <row r="147" spans="2:10" x14ac:dyDescent="0.35">
      <c r="D147" s="1"/>
      <c r="F147" s="1"/>
      <c r="G147" s="1"/>
    </row>
    <row r="149" spans="2:10" x14ac:dyDescent="0.35">
      <c r="B149" s="138" t="s">
        <v>226</v>
      </c>
    </row>
    <row r="151" spans="2:10" s="131" customFormat="1" x14ac:dyDescent="0.35"/>
    <row r="152" spans="2:10" s="131" customFormat="1" ht="15" thickBot="1" x14ac:dyDescent="0.4">
      <c r="B152" s="141"/>
      <c r="D152" s="141"/>
      <c r="G152" s="141"/>
    </row>
    <row r="153" spans="2:10" s="41" customFormat="1" x14ac:dyDescent="0.35">
      <c r="B153" s="41" t="s">
        <v>230</v>
      </c>
      <c r="D153" s="41" t="s">
        <v>231</v>
      </c>
      <c r="G153" s="41" t="s">
        <v>232</v>
      </c>
    </row>
    <row r="154" spans="2:10" s="131" customFormat="1" x14ac:dyDescent="0.35"/>
  </sheetData>
  <mergeCells count="41">
    <mergeCell ref="J11:L11"/>
    <mergeCell ref="N11:P11"/>
    <mergeCell ref="H143:J143"/>
    <mergeCell ref="L59:N59"/>
    <mergeCell ref="F58:N58"/>
    <mergeCell ref="F90:K90"/>
    <mergeCell ref="F91:G91"/>
    <mergeCell ref="H91:I91"/>
    <mergeCell ref="J91:K91"/>
    <mergeCell ref="I59:K59"/>
    <mergeCell ref="C91:D91"/>
    <mergeCell ref="C4:F4"/>
    <mergeCell ref="C6:F6"/>
    <mergeCell ref="C8:F8"/>
    <mergeCell ref="D37:E37"/>
    <mergeCell ref="D38:E38"/>
    <mergeCell ref="D43:E43"/>
    <mergeCell ref="D44:E44"/>
    <mergeCell ref="D49:E49"/>
    <mergeCell ref="D50:E50"/>
    <mergeCell ref="F59:H59"/>
    <mergeCell ref="F35:H35"/>
    <mergeCell ref="F41:H41"/>
    <mergeCell ref="F47:H47"/>
    <mergeCell ref="F11:H11"/>
    <mergeCell ref="C134:E134"/>
    <mergeCell ref="A2:F2"/>
    <mergeCell ref="B30:C30"/>
    <mergeCell ref="B31:C31"/>
    <mergeCell ref="B32:C32"/>
    <mergeCell ref="B33:C33"/>
    <mergeCell ref="D31:F31"/>
    <mergeCell ref="D32:F32"/>
    <mergeCell ref="D33:F33"/>
    <mergeCell ref="A8:B8"/>
    <mergeCell ref="A9:F9"/>
    <mergeCell ref="A5:F5"/>
    <mergeCell ref="A7:F7"/>
    <mergeCell ref="A4:B4"/>
    <mergeCell ref="A6:B6"/>
    <mergeCell ref="C59:D59"/>
  </mergeCells>
  <conditionalFormatting sqref="C4 A4 C6 A6 C8 A8">
    <cfRule type="expression" dxfId="9" priority="2">
      <formula>CELL("protect",A4)=0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AFF0382-6264-4B82-A0B0-0B1FD6316B95}">
            <xm:f>CELL("protect",Index!A2)=0</xm:f>
            <x14:dxf>
              <fill>
                <patternFill>
                  <bgColor rgb="FF92D050"/>
                </patternFill>
              </fill>
            </x14:dxf>
          </x14:cfRule>
          <xm:sqref>A2:A3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P41"/>
  <sheetViews>
    <sheetView zoomScaleNormal="100" workbookViewId="0">
      <selection activeCell="A13" sqref="A13"/>
    </sheetView>
  </sheetViews>
  <sheetFormatPr defaultRowHeight="14.5" x14ac:dyDescent="0.35"/>
  <cols>
    <col min="1" max="1" width="46.54296875" customWidth="1"/>
    <col min="2" max="2" width="12.90625" customWidth="1"/>
    <col min="3" max="3" width="12.6328125" customWidth="1"/>
    <col min="4" max="4" width="13.08984375" bestFit="1" customWidth="1"/>
    <col min="5" max="5" width="13.08984375" customWidth="1"/>
    <col min="6" max="6" width="12.90625" customWidth="1"/>
    <col min="7" max="7" width="11.6328125" customWidth="1"/>
    <col min="8" max="8" width="18.54296875" customWidth="1"/>
    <col min="9" max="10" width="13.54296875" customWidth="1"/>
    <col min="11" max="11" width="18.36328125" customWidth="1"/>
    <col min="13" max="13" width="9.90625" customWidth="1"/>
    <col min="14" max="14" width="17.54296875" customWidth="1"/>
  </cols>
  <sheetData>
    <row r="1" spans="1:8" ht="15" thickBot="1" x14ac:dyDescent="0.4"/>
    <row r="2" spans="1:8" s="74" customFormat="1" ht="25.5" thickBot="1" x14ac:dyDescent="0.55000000000000004">
      <c r="A2" s="155" t="s">
        <v>1</v>
      </c>
      <c r="B2" s="156"/>
      <c r="C2" s="156"/>
      <c r="D2" s="156"/>
      <c r="E2" s="156"/>
      <c r="F2" s="156"/>
      <c r="G2" s="156"/>
      <c r="H2" s="157"/>
    </row>
    <row r="3" spans="1:8" ht="15" thickBot="1" x14ac:dyDescent="0.4"/>
    <row r="4" spans="1:8" x14ac:dyDescent="0.35">
      <c r="A4" s="236"/>
      <c r="B4" s="237"/>
      <c r="C4" s="237"/>
      <c r="D4" s="237"/>
      <c r="E4" s="237"/>
      <c r="F4" s="237"/>
      <c r="G4" s="237"/>
      <c r="H4" s="238"/>
    </row>
    <row r="5" spans="1:8" ht="20" x14ac:dyDescent="0.4">
      <c r="A5" s="109" t="s">
        <v>2</v>
      </c>
      <c r="B5" s="239" t="str">
        <f>'Cover Sheet'!B5</f>
        <v>RFP 16-2020</v>
      </c>
      <c r="C5" s="239"/>
      <c r="D5" s="239"/>
      <c r="E5" s="239"/>
      <c r="F5" s="239"/>
      <c r="G5" s="239"/>
      <c r="H5" s="240"/>
    </row>
    <row r="6" spans="1:8" ht="17.5" x14ac:dyDescent="0.35">
      <c r="A6" s="196"/>
      <c r="B6" s="197"/>
      <c r="C6" s="197"/>
      <c r="D6" s="197"/>
      <c r="E6" s="197"/>
      <c r="F6" s="197"/>
      <c r="G6" s="197"/>
      <c r="H6" s="198"/>
    </row>
    <row r="7" spans="1:8" ht="20" x14ac:dyDescent="0.4">
      <c r="A7" s="109" t="s">
        <v>3</v>
      </c>
      <c r="B7" s="180" t="str">
        <f>'Cover Sheet'!B7</f>
        <v>Application Performance Monitoring</v>
      </c>
      <c r="C7" s="180"/>
      <c r="D7" s="180"/>
      <c r="E7" s="180"/>
      <c r="F7" s="180"/>
      <c r="G7" s="180"/>
      <c r="H7" s="181"/>
    </row>
    <row r="8" spans="1:8" ht="17.5" x14ac:dyDescent="0.35">
      <c r="A8" s="196"/>
      <c r="B8" s="197"/>
      <c r="C8" s="197"/>
      <c r="D8" s="197"/>
      <c r="E8" s="197"/>
      <c r="F8" s="197"/>
      <c r="G8" s="197"/>
      <c r="H8" s="198"/>
    </row>
    <row r="9" spans="1:8" ht="20" x14ac:dyDescent="0.4">
      <c r="A9" s="109" t="s">
        <v>4</v>
      </c>
      <c r="B9" s="170">
        <f>'Cover Sheet'!B10</f>
        <v>0</v>
      </c>
      <c r="C9" s="170"/>
      <c r="D9" s="170"/>
      <c r="E9" s="170"/>
      <c r="F9" s="170"/>
      <c r="G9" s="170"/>
      <c r="H9" s="171"/>
    </row>
    <row r="10" spans="1:8" ht="15" thickBot="1" x14ac:dyDescent="0.4">
      <c r="A10" s="185"/>
      <c r="B10" s="227"/>
      <c r="C10" s="227"/>
      <c r="D10" s="227"/>
      <c r="E10" s="227"/>
      <c r="F10" s="227"/>
      <c r="G10" s="227"/>
      <c r="H10" s="228"/>
    </row>
    <row r="13" spans="1:8" ht="15" thickBot="1" x14ac:dyDescent="0.4">
      <c r="A13" s="32" t="s">
        <v>214</v>
      </c>
    </row>
    <row r="14" spans="1:8" s="74" customFormat="1" x14ac:dyDescent="0.35">
      <c r="A14" s="32"/>
      <c r="C14" s="231" t="s">
        <v>191</v>
      </c>
      <c r="D14" s="232"/>
      <c r="E14" s="232"/>
      <c r="F14" s="232"/>
      <c r="G14" s="232"/>
      <c r="H14" s="233"/>
    </row>
    <row r="15" spans="1:8" ht="15" thickBot="1" x14ac:dyDescent="0.4">
      <c r="C15" s="234" t="s">
        <v>192</v>
      </c>
      <c r="D15" s="229"/>
      <c r="E15" s="229" t="s">
        <v>193</v>
      </c>
      <c r="F15" s="229"/>
      <c r="G15" s="229" t="s">
        <v>194</v>
      </c>
      <c r="H15" s="230"/>
    </row>
    <row r="16" spans="1:8" s="58" customFormat="1" ht="27" customHeight="1" x14ac:dyDescent="0.35">
      <c r="A16" s="54" t="s">
        <v>19</v>
      </c>
      <c r="B16" s="54" t="s">
        <v>30</v>
      </c>
      <c r="C16" s="124" t="s">
        <v>87</v>
      </c>
      <c r="D16" s="124" t="s">
        <v>88</v>
      </c>
      <c r="E16" s="124" t="s">
        <v>87</v>
      </c>
      <c r="F16" s="124" t="s">
        <v>88</v>
      </c>
      <c r="G16" s="124" t="s">
        <v>87</v>
      </c>
      <c r="H16" s="124" t="s">
        <v>88</v>
      </c>
    </row>
    <row r="17" spans="1:16" x14ac:dyDescent="0.35">
      <c r="A17" s="44" t="s">
        <v>50</v>
      </c>
      <c r="B17" s="82">
        <v>1</v>
      </c>
      <c r="C17" s="53"/>
      <c r="D17" s="59">
        <f t="shared" ref="D17:D19" si="0">B17*C17</f>
        <v>0</v>
      </c>
      <c r="E17" s="53"/>
      <c r="F17" s="59">
        <f>B17*E17</f>
        <v>0</v>
      </c>
      <c r="G17" s="53"/>
      <c r="H17" s="59">
        <f>B17*G17</f>
        <v>0</v>
      </c>
    </row>
    <row r="18" spans="1:16" x14ac:dyDescent="0.35">
      <c r="A18" s="44" t="s">
        <v>51</v>
      </c>
      <c r="B18" s="82">
        <v>1</v>
      </c>
      <c r="C18" s="53"/>
      <c r="D18" s="59">
        <f t="shared" si="0"/>
        <v>0</v>
      </c>
      <c r="E18" s="53"/>
      <c r="F18" s="59">
        <f t="shared" ref="F18:F19" si="1">B18*E18</f>
        <v>0</v>
      </c>
      <c r="G18" s="53"/>
      <c r="H18" s="59">
        <f t="shared" ref="H18:H19" si="2">B18*G18</f>
        <v>0</v>
      </c>
    </row>
    <row r="19" spans="1:16" x14ac:dyDescent="0.35">
      <c r="A19" s="44" t="s">
        <v>156</v>
      </c>
      <c r="B19" s="82">
        <v>1</v>
      </c>
      <c r="C19" s="53"/>
      <c r="D19" s="59">
        <f t="shared" si="0"/>
        <v>0</v>
      </c>
      <c r="E19" s="53"/>
      <c r="F19" s="59">
        <f t="shared" si="1"/>
        <v>0</v>
      </c>
      <c r="G19" s="53"/>
      <c r="H19" s="59">
        <f t="shared" si="2"/>
        <v>0</v>
      </c>
    </row>
    <row r="20" spans="1:16" x14ac:dyDescent="0.35">
      <c r="A20" s="45"/>
      <c r="B20" s="74"/>
      <c r="C20" s="46"/>
      <c r="D20" s="47"/>
    </row>
    <row r="21" spans="1:16" x14ac:dyDescent="0.35">
      <c r="A21" s="45"/>
      <c r="B21" s="74"/>
      <c r="C21" s="46"/>
      <c r="D21" s="47"/>
    </row>
    <row r="22" spans="1:16" ht="15" thickBot="1" x14ac:dyDescent="0.4">
      <c r="A22" s="25" t="s">
        <v>211</v>
      </c>
    </row>
    <row r="23" spans="1:16" ht="17.399999999999999" customHeight="1" x14ac:dyDescent="0.35">
      <c r="H23" s="231" t="s">
        <v>191</v>
      </c>
      <c r="I23" s="232"/>
      <c r="J23" s="232"/>
      <c r="K23" s="232"/>
      <c r="L23" s="232"/>
      <c r="M23" s="232"/>
      <c r="N23" s="232"/>
      <c r="O23" s="232"/>
      <c r="P23" s="233"/>
    </row>
    <row r="24" spans="1:16" s="74" customFormat="1" ht="11.75" customHeight="1" thickBot="1" x14ac:dyDescent="0.4">
      <c r="H24" s="234" t="s">
        <v>192</v>
      </c>
      <c r="I24" s="229"/>
      <c r="J24" s="229"/>
      <c r="K24" s="229" t="s">
        <v>193</v>
      </c>
      <c r="L24" s="229"/>
      <c r="M24" s="229"/>
      <c r="N24" s="229" t="s">
        <v>194</v>
      </c>
      <c r="O24" s="229"/>
      <c r="P24" s="230"/>
    </row>
    <row r="25" spans="1:16" s="118" customFormat="1" ht="63.65" customHeight="1" x14ac:dyDescent="0.35">
      <c r="A25" s="56" t="s">
        <v>80</v>
      </c>
      <c r="B25" s="56" t="s">
        <v>31</v>
      </c>
      <c r="C25" s="56" t="s">
        <v>62</v>
      </c>
      <c r="D25" s="56" t="s">
        <v>44</v>
      </c>
      <c r="E25" s="125" t="s">
        <v>74</v>
      </c>
      <c r="F25" s="56" t="s">
        <v>75</v>
      </c>
      <c r="G25" s="56" t="s">
        <v>159</v>
      </c>
      <c r="H25" s="126" t="s">
        <v>164</v>
      </c>
      <c r="I25" s="126" t="s">
        <v>89</v>
      </c>
      <c r="J25" s="126" t="s">
        <v>90</v>
      </c>
      <c r="K25" s="126" t="s">
        <v>164</v>
      </c>
      <c r="L25" s="126" t="s">
        <v>89</v>
      </c>
      <c r="M25" s="126" t="s">
        <v>90</v>
      </c>
      <c r="N25" s="126" t="s">
        <v>164</v>
      </c>
      <c r="O25" s="126" t="s">
        <v>89</v>
      </c>
      <c r="P25" s="126" t="s">
        <v>90</v>
      </c>
    </row>
    <row r="26" spans="1:16" x14ac:dyDescent="0.35">
      <c r="A26" s="83" t="s">
        <v>58</v>
      </c>
      <c r="B26" s="42">
        <v>1</v>
      </c>
      <c r="C26" s="42">
        <v>16</v>
      </c>
      <c r="D26" s="42" t="s">
        <v>64</v>
      </c>
      <c r="E26" s="56"/>
      <c r="F26" s="56"/>
      <c r="G26" s="56"/>
      <c r="H26" s="52"/>
      <c r="I26" s="78">
        <v>0</v>
      </c>
      <c r="J26" s="78">
        <v>0</v>
      </c>
      <c r="K26" s="52"/>
      <c r="L26" s="78">
        <v>0</v>
      </c>
      <c r="M26" s="78">
        <v>0</v>
      </c>
      <c r="N26" s="52"/>
      <c r="O26" s="78">
        <v>0</v>
      </c>
      <c r="P26" s="78">
        <v>0</v>
      </c>
    </row>
    <row r="27" spans="1:16" x14ac:dyDescent="0.35">
      <c r="A27" s="8" t="s">
        <v>59</v>
      </c>
      <c r="B27" s="42">
        <v>1</v>
      </c>
      <c r="C27" s="42">
        <v>4</v>
      </c>
      <c r="D27" s="42" t="s">
        <v>158</v>
      </c>
      <c r="E27" s="56"/>
      <c r="F27" s="56"/>
      <c r="G27" s="56"/>
      <c r="H27" s="52"/>
      <c r="I27" s="78">
        <v>0</v>
      </c>
      <c r="J27" s="78">
        <v>0</v>
      </c>
      <c r="K27" s="52"/>
      <c r="L27" s="78">
        <v>0</v>
      </c>
      <c r="M27" s="78">
        <v>0</v>
      </c>
      <c r="N27" s="52"/>
      <c r="O27" s="78">
        <v>0</v>
      </c>
      <c r="P27" s="78">
        <v>0</v>
      </c>
    </row>
    <row r="28" spans="1:16" x14ac:dyDescent="0.35">
      <c r="A28" s="8" t="s">
        <v>61</v>
      </c>
      <c r="B28" s="42">
        <v>1</v>
      </c>
      <c r="C28" s="42">
        <v>4</v>
      </c>
      <c r="D28" s="42" t="s">
        <v>158</v>
      </c>
      <c r="E28" s="56"/>
      <c r="F28" s="56"/>
      <c r="G28" s="56"/>
      <c r="H28" s="52"/>
      <c r="I28" s="78">
        <v>0</v>
      </c>
      <c r="J28" s="78">
        <v>0</v>
      </c>
      <c r="K28" s="52"/>
      <c r="L28" s="78">
        <v>0</v>
      </c>
      <c r="M28" s="78">
        <v>0</v>
      </c>
      <c r="N28" s="52"/>
      <c r="O28" s="78">
        <v>0</v>
      </c>
      <c r="P28" s="78">
        <v>0</v>
      </c>
    </row>
    <row r="29" spans="1:16" x14ac:dyDescent="0.35">
      <c r="A29" s="8" t="s">
        <v>60</v>
      </c>
      <c r="B29" s="42">
        <v>8</v>
      </c>
      <c r="C29" s="42">
        <v>1</v>
      </c>
      <c r="D29" s="42" t="s">
        <v>65</v>
      </c>
      <c r="E29" s="56"/>
      <c r="F29" s="56"/>
      <c r="G29" s="56"/>
      <c r="H29" s="52"/>
      <c r="I29" s="78">
        <v>0</v>
      </c>
      <c r="J29" s="78">
        <v>0</v>
      </c>
      <c r="K29" s="52"/>
      <c r="L29" s="78">
        <v>0</v>
      </c>
      <c r="M29" s="78">
        <v>0</v>
      </c>
      <c r="N29" s="52"/>
      <c r="O29" s="78">
        <v>0</v>
      </c>
      <c r="P29" s="78">
        <v>0</v>
      </c>
    </row>
    <row r="30" spans="1:16" x14ac:dyDescent="0.35">
      <c r="A30" s="8" t="s">
        <v>63</v>
      </c>
      <c r="B30" s="42" t="s">
        <v>73</v>
      </c>
      <c r="C30" s="56"/>
      <c r="D30" s="56"/>
      <c r="E30" s="56"/>
      <c r="F30" s="56"/>
      <c r="G30" s="57" t="s">
        <v>45</v>
      </c>
      <c r="H30" s="52"/>
      <c r="I30" s="78">
        <v>0</v>
      </c>
      <c r="J30" s="78">
        <v>0</v>
      </c>
      <c r="K30" s="52"/>
      <c r="L30" s="78">
        <v>0</v>
      </c>
      <c r="M30" s="78">
        <v>0</v>
      </c>
      <c r="N30" s="52"/>
      <c r="O30" s="78">
        <v>0</v>
      </c>
      <c r="P30" s="78">
        <v>0</v>
      </c>
    </row>
    <row r="31" spans="1:16" x14ac:dyDescent="0.35">
      <c r="A31" s="8" t="s">
        <v>77</v>
      </c>
      <c r="B31" s="42">
        <v>1</v>
      </c>
      <c r="C31" s="56"/>
      <c r="D31" s="56"/>
      <c r="E31" s="81">
        <v>20000</v>
      </c>
      <c r="F31" s="57">
        <v>10</v>
      </c>
      <c r="G31" s="56"/>
      <c r="H31" s="52"/>
      <c r="I31" s="78">
        <v>0</v>
      </c>
      <c r="J31" s="78">
        <v>0</v>
      </c>
      <c r="K31" s="52"/>
      <c r="L31" s="78">
        <v>0</v>
      </c>
      <c r="M31" s="78">
        <v>0</v>
      </c>
      <c r="N31" s="52"/>
      <c r="O31" s="78">
        <v>0</v>
      </c>
      <c r="P31" s="78">
        <v>0</v>
      </c>
    </row>
    <row r="32" spans="1:16" x14ac:dyDescent="0.35">
      <c r="A32" s="60" t="s">
        <v>76</v>
      </c>
      <c r="B32" s="42">
        <v>1</v>
      </c>
      <c r="C32" s="56"/>
      <c r="D32" s="56"/>
      <c r="E32" s="57">
        <v>1000</v>
      </c>
      <c r="F32" s="57">
        <v>100</v>
      </c>
      <c r="G32" s="56"/>
      <c r="H32" s="52"/>
      <c r="I32" s="78">
        <v>0</v>
      </c>
      <c r="J32" s="78">
        <v>0</v>
      </c>
      <c r="K32" s="52"/>
      <c r="L32" s="78">
        <v>0</v>
      </c>
      <c r="M32" s="78">
        <v>0</v>
      </c>
      <c r="N32" s="52"/>
      <c r="O32" s="78">
        <v>0</v>
      </c>
      <c r="P32" s="78">
        <v>0</v>
      </c>
    </row>
    <row r="33" spans="1:7" x14ac:dyDescent="0.35">
      <c r="B33" s="41"/>
      <c r="C33" s="41"/>
      <c r="D33" s="41"/>
    </row>
    <row r="34" spans="1:7" ht="30.75" customHeight="1" x14ac:dyDescent="0.35">
      <c r="A34" s="235" t="s">
        <v>224</v>
      </c>
      <c r="B34" s="235"/>
      <c r="C34" s="235"/>
      <c r="D34" s="235"/>
      <c r="E34" s="235"/>
      <c r="F34" s="235"/>
    </row>
    <row r="35" spans="1:7" x14ac:dyDescent="0.35">
      <c r="A35" s="1"/>
      <c r="B35" s="1"/>
      <c r="C35" s="1"/>
      <c r="D35" s="1"/>
      <c r="E35" s="1"/>
      <c r="F35" s="1"/>
    </row>
    <row r="36" spans="1:7" x14ac:dyDescent="0.35">
      <c r="A36" s="138" t="s">
        <v>226</v>
      </c>
    </row>
    <row r="39" spans="1:7" s="131" customFormat="1" x14ac:dyDescent="0.35"/>
    <row r="40" spans="1:7" s="131" customFormat="1" ht="15" thickBot="1" x14ac:dyDescent="0.4">
      <c r="A40" s="141"/>
      <c r="C40" s="141"/>
      <c r="G40" s="141"/>
    </row>
    <row r="41" spans="1:7" s="41" customFormat="1" x14ac:dyDescent="0.35">
      <c r="A41" s="41" t="s">
        <v>230</v>
      </c>
      <c r="C41" s="41" t="s">
        <v>231</v>
      </c>
      <c r="G41" s="41" t="s">
        <v>232</v>
      </c>
    </row>
  </sheetData>
  <mergeCells count="17">
    <mergeCell ref="A2:H2"/>
    <mergeCell ref="A4:H4"/>
    <mergeCell ref="B5:H5"/>
    <mergeCell ref="A6:H6"/>
    <mergeCell ref="B7:H7"/>
    <mergeCell ref="H24:J24"/>
    <mergeCell ref="K24:M24"/>
    <mergeCell ref="N24:P24"/>
    <mergeCell ref="H23:P23"/>
    <mergeCell ref="A34:F34"/>
    <mergeCell ref="A8:H8"/>
    <mergeCell ref="B9:H9"/>
    <mergeCell ref="A10:H10"/>
    <mergeCell ref="G15:H15"/>
    <mergeCell ref="C14:H14"/>
    <mergeCell ref="C15:D15"/>
    <mergeCell ref="E15:F15"/>
  </mergeCells>
  <conditionalFormatting sqref="A5:B5 A7:B7 A6 A9:B9 A8">
    <cfRule type="expression" dxfId="7" priority="2">
      <formula>CELL("protect",A5)=0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FD48A742-AFBE-4CFF-A215-B6FB5546E312}">
            <xm:f>CELL("protect",Index!A2)=0</xm:f>
            <x14:dxf>
              <fill>
                <patternFill>
                  <bgColor rgb="FF92D050"/>
                </patternFill>
              </fill>
            </x14:dxf>
          </x14:cfRule>
          <xm:sqref>A2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F25"/>
  <sheetViews>
    <sheetView workbookViewId="0">
      <selection activeCell="A26" sqref="A26:XFD38"/>
    </sheetView>
  </sheetViews>
  <sheetFormatPr defaultRowHeight="14.5" x14ac:dyDescent="0.35"/>
  <cols>
    <col min="1" max="1" width="46.6328125" customWidth="1"/>
    <col min="2" max="2" width="23.36328125" customWidth="1"/>
    <col min="3" max="3" width="17.36328125" customWidth="1"/>
    <col min="4" max="4" width="14.6328125" customWidth="1"/>
  </cols>
  <sheetData>
    <row r="1" spans="1:6" ht="15" thickBot="1" x14ac:dyDescent="0.4">
      <c r="E1" s="74"/>
      <c r="F1" s="74"/>
    </row>
    <row r="2" spans="1:6" s="74" customFormat="1" ht="25.5" thickBot="1" x14ac:dyDescent="0.55000000000000004">
      <c r="A2" s="155" t="s">
        <v>1</v>
      </c>
      <c r="B2" s="156"/>
      <c r="C2" s="156"/>
      <c r="D2" s="156"/>
      <c r="E2" s="156"/>
      <c r="F2" s="157"/>
    </row>
    <row r="3" spans="1:6" ht="15" thickBot="1" x14ac:dyDescent="0.4">
      <c r="E3" s="74"/>
      <c r="F3" s="74"/>
    </row>
    <row r="4" spans="1:6" ht="15" thickBot="1" x14ac:dyDescent="0.4">
      <c r="A4" s="236"/>
      <c r="B4" s="237"/>
      <c r="C4" s="237"/>
      <c r="D4" s="237"/>
      <c r="E4" s="237"/>
      <c r="F4" s="238"/>
    </row>
    <row r="5" spans="1:6" ht="20.5" thickBot="1" x14ac:dyDescent="0.45">
      <c r="A5" s="148" t="s">
        <v>2</v>
      </c>
      <c r="B5" s="158" t="str">
        <f>'Cover Sheet'!B5</f>
        <v>RFP 16-2020</v>
      </c>
      <c r="C5" s="159"/>
      <c r="D5" s="159"/>
      <c r="E5" s="159"/>
      <c r="F5" s="160"/>
    </row>
    <row r="6" spans="1:6" ht="18" thickBot="1" x14ac:dyDescent="0.4">
      <c r="A6" s="196"/>
      <c r="B6" s="197"/>
      <c r="C6" s="197"/>
      <c r="D6" s="197"/>
      <c r="E6" s="197"/>
      <c r="F6" s="198"/>
    </row>
    <row r="7" spans="1:6" ht="20.5" thickBot="1" x14ac:dyDescent="0.45">
      <c r="A7" s="148" t="s">
        <v>3</v>
      </c>
      <c r="B7" s="187" t="str">
        <f>'Cover Sheet'!B7</f>
        <v>Application Performance Monitoring</v>
      </c>
      <c r="C7" s="188"/>
      <c r="D7" s="188"/>
      <c r="E7" s="188"/>
      <c r="F7" s="189"/>
    </row>
    <row r="8" spans="1:6" ht="18" thickBot="1" x14ac:dyDescent="0.4">
      <c r="A8" s="196"/>
      <c r="B8" s="197"/>
      <c r="C8" s="197"/>
      <c r="D8" s="197"/>
      <c r="E8" s="197"/>
      <c r="F8" s="198"/>
    </row>
    <row r="9" spans="1:6" ht="20.5" thickBot="1" x14ac:dyDescent="0.45">
      <c r="A9" s="148" t="s">
        <v>4</v>
      </c>
      <c r="B9" s="190">
        <f>'Cover Sheet'!B10</f>
        <v>0</v>
      </c>
      <c r="C9" s="191"/>
      <c r="D9" s="191"/>
      <c r="E9" s="191"/>
      <c r="F9" s="192"/>
    </row>
    <row r="10" spans="1:6" ht="15" thickBot="1" x14ac:dyDescent="0.4">
      <c r="A10" s="185"/>
      <c r="B10" s="227"/>
      <c r="C10" s="227"/>
      <c r="D10" s="227"/>
      <c r="E10" s="227"/>
      <c r="F10" s="228"/>
    </row>
    <row r="13" spans="1:6" x14ac:dyDescent="0.35">
      <c r="A13" s="25" t="s">
        <v>212</v>
      </c>
      <c r="B13" s="25"/>
      <c r="C13" s="25"/>
      <c r="D13" s="25"/>
    </row>
    <row r="14" spans="1:6" x14ac:dyDescent="0.35">
      <c r="A14" s="26" t="s">
        <v>29</v>
      </c>
      <c r="B14" s="26"/>
      <c r="C14" s="27"/>
      <c r="D14" s="27"/>
    </row>
    <row r="15" spans="1:6" ht="31" x14ac:dyDescent="0.35">
      <c r="A15" s="38" t="s">
        <v>20</v>
      </c>
      <c r="B15" s="38" t="s">
        <v>57</v>
      </c>
      <c r="C15" s="38" t="s">
        <v>21</v>
      </c>
      <c r="D15" s="38" t="s">
        <v>42</v>
      </c>
    </row>
    <row r="16" spans="1:6" x14ac:dyDescent="0.35">
      <c r="A16" s="28" t="s">
        <v>22</v>
      </c>
      <c r="B16" s="29">
        <v>10</v>
      </c>
      <c r="C16" s="43"/>
      <c r="D16" s="90">
        <f>B16*C16</f>
        <v>0</v>
      </c>
    </row>
    <row r="17" spans="1:5" x14ac:dyDescent="0.35">
      <c r="A17" s="30" t="s">
        <v>23</v>
      </c>
      <c r="B17" s="29">
        <v>5</v>
      </c>
      <c r="C17" s="43"/>
      <c r="D17" s="90">
        <f>B17*C17</f>
        <v>0</v>
      </c>
    </row>
    <row r="18" spans="1:5" ht="15" thickBot="1" x14ac:dyDescent="0.4">
      <c r="D18" s="91">
        <f>SUM(D16:D17)</f>
        <v>0</v>
      </c>
    </row>
    <row r="19" spans="1:5" ht="15" thickTop="1" x14ac:dyDescent="0.35"/>
    <row r="20" spans="1:5" x14ac:dyDescent="0.35">
      <c r="A20" s="138" t="s">
        <v>226</v>
      </c>
    </row>
    <row r="23" spans="1:5" s="131" customFormat="1" x14ac:dyDescent="0.35"/>
    <row r="24" spans="1:5" s="131" customFormat="1" ht="15" thickBot="1" x14ac:dyDescent="0.4">
      <c r="A24" s="141"/>
      <c r="C24" s="141"/>
      <c r="E24" s="141"/>
    </row>
    <row r="25" spans="1:5" s="41" customFormat="1" x14ac:dyDescent="0.35">
      <c r="A25" s="41" t="s">
        <v>230</v>
      </c>
      <c r="C25" s="41" t="s">
        <v>231</v>
      </c>
      <c r="E25" s="41" t="s">
        <v>232</v>
      </c>
    </row>
  </sheetData>
  <mergeCells count="8">
    <mergeCell ref="A10:F10"/>
    <mergeCell ref="A6:F6"/>
    <mergeCell ref="A8:F8"/>
    <mergeCell ref="A2:F2"/>
    <mergeCell ref="A4:F4"/>
    <mergeCell ref="B5:F5"/>
    <mergeCell ref="B7:F7"/>
    <mergeCell ref="B9:F9"/>
  </mergeCells>
  <conditionalFormatting sqref="A5:B5 A7:B7 A6 A9:B9 A8">
    <cfRule type="expression" dxfId="5" priority="2">
      <formula>CELL("protect",A5)=0</formula>
    </cfRule>
  </conditionalFormatting>
  <pageMargins left="0.7" right="0.7" top="0.75" bottom="0.75" header="0.3" footer="0.3"/>
  <ignoredErrors>
    <ignoredError sqref="D16:D17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62823AE8-1DB8-4842-BFDE-EF6AD5508D23}">
            <xm:f>CELL("protect",Index!A2)=0</xm:f>
            <x14:dxf>
              <fill>
                <patternFill>
                  <bgColor rgb="FF92D050"/>
                </patternFill>
              </fill>
            </x14:dxf>
          </x14:cfRule>
          <xm:sqref>A2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38"/>
  <sheetViews>
    <sheetView workbookViewId="0">
      <selection activeCell="A39" sqref="A39:XFD46"/>
    </sheetView>
  </sheetViews>
  <sheetFormatPr defaultColWidth="27.36328125" defaultRowHeight="14.5" x14ac:dyDescent="0.35"/>
  <cols>
    <col min="1" max="1" width="42.36328125" customWidth="1"/>
    <col min="2" max="2" width="17.36328125" bestFit="1" customWidth="1"/>
    <col min="3" max="3" width="21.36328125" customWidth="1"/>
    <col min="4" max="4" width="18.453125" customWidth="1"/>
    <col min="5" max="5" width="19.6328125" customWidth="1"/>
  </cols>
  <sheetData>
    <row r="1" spans="1:5" ht="15" thickBot="1" x14ac:dyDescent="0.4"/>
    <row r="2" spans="1:5" s="74" customFormat="1" ht="25.5" thickBot="1" x14ac:dyDescent="0.55000000000000004">
      <c r="A2" s="155" t="s">
        <v>1</v>
      </c>
      <c r="B2" s="156"/>
      <c r="C2" s="156"/>
      <c r="D2" s="156"/>
      <c r="E2" s="157"/>
    </row>
    <row r="3" spans="1:5" ht="15" thickBot="1" x14ac:dyDescent="0.4"/>
    <row r="4" spans="1:5" x14ac:dyDescent="0.35">
      <c r="A4" s="236"/>
      <c r="B4" s="237"/>
      <c r="C4" s="237"/>
      <c r="D4" s="237"/>
      <c r="E4" s="238"/>
    </row>
    <row r="5" spans="1:5" ht="20" x14ac:dyDescent="0.4">
      <c r="A5" s="109" t="s">
        <v>2</v>
      </c>
      <c r="B5" s="239" t="str">
        <f>'Cover Sheet'!B5</f>
        <v>RFP 16-2020</v>
      </c>
      <c r="C5" s="239"/>
      <c r="D5" s="239"/>
      <c r="E5" s="240"/>
    </row>
    <row r="6" spans="1:5" ht="17.5" x14ac:dyDescent="0.35">
      <c r="A6" s="196"/>
      <c r="B6" s="197"/>
      <c r="C6" s="197"/>
      <c r="D6" s="197"/>
      <c r="E6" s="198"/>
    </row>
    <row r="7" spans="1:5" ht="20" x14ac:dyDescent="0.4">
      <c r="A7" s="109" t="s">
        <v>3</v>
      </c>
      <c r="B7" s="180" t="str">
        <f>'Cover Sheet'!B7</f>
        <v>Application Performance Monitoring</v>
      </c>
      <c r="C7" s="180"/>
      <c r="D7" s="180"/>
      <c r="E7" s="181"/>
    </row>
    <row r="8" spans="1:5" ht="17.5" x14ac:dyDescent="0.35">
      <c r="A8" s="196"/>
      <c r="B8" s="197"/>
      <c r="C8" s="197"/>
      <c r="D8" s="197"/>
      <c r="E8" s="198"/>
    </row>
    <row r="9" spans="1:5" ht="20" x14ac:dyDescent="0.4">
      <c r="A9" s="109" t="s">
        <v>4</v>
      </c>
      <c r="B9" s="170">
        <f>'Cover Sheet'!B10</f>
        <v>0</v>
      </c>
      <c r="C9" s="170"/>
      <c r="D9" s="170"/>
      <c r="E9" s="171"/>
    </row>
    <row r="10" spans="1:5" ht="15" thickBot="1" x14ac:dyDescent="0.4">
      <c r="A10" s="185"/>
      <c r="B10" s="227"/>
      <c r="C10" s="227"/>
      <c r="D10" s="227"/>
      <c r="E10" s="228"/>
    </row>
    <row r="13" spans="1:5" x14ac:dyDescent="0.35">
      <c r="A13" s="25" t="s">
        <v>213</v>
      </c>
      <c r="B13" s="25"/>
      <c r="C13" s="25"/>
      <c r="D13" s="25"/>
      <c r="E13" s="25"/>
    </row>
    <row r="14" spans="1:5" x14ac:dyDescent="0.35">
      <c r="A14" s="26"/>
      <c r="B14" s="26"/>
      <c r="C14" s="27"/>
      <c r="D14" s="27"/>
      <c r="E14" s="27"/>
    </row>
    <row r="15" spans="1:5" ht="15.5" x14ac:dyDescent="0.35">
      <c r="A15" s="61"/>
      <c r="B15" s="245" t="s">
        <v>24</v>
      </c>
      <c r="C15" s="245"/>
      <c r="D15" s="245"/>
      <c r="E15" s="245"/>
    </row>
    <row r="16" spans="1:5" ht="15.5" x14ac:dyDescent="0.35">
      <c r="A16" s="243" t="s">
        <v>41</v>
      </c>
      <c r="B16" s="245" t="s">
        <v>25</v>
      </c>
      <c r="C16" s="245"/>
      <c r="D16" s="245" t="s">
        <v>26</v>
      </c>
      <c r="E16" s="245"/>
    </row>
    <row r="17" spans="1:5" ht="15.5" x14ac:dyDescent="0.35">
      <c r="A17" s="244"/>
      <c r="B17" s="62" t="s">
        <v>83</v>
      </c>
      <c r="C17" s="62" t="s">
        <v>84</v>
      </c>
      <c r="D17" s="62" t="s">
        <v>83</v>
      </c>
      <c r="E17" s="62" t="s">
        <v>85</v>
      </c>
    </row>
    <row r="18" spans="1:5" x14ac:dyDescent="0.35">
      <c r="A18" s="63" t="s">
        <v>27</v>
      </c>
      <c r="B18" s="43"/>
      <c r="C18" s="64">
        <f>B18*8</f>
        <v>0</v>
      </c>
      <c r="D18" s="43"/>
      <c r="E18" s="64">
        <f>D18*8</f>
        <v>0</v>
      </c>
    </row>
    <row r="19" spans="1:5" x14ac:dyDescent="0.35">
      <c r="A19" s="80" t="s">
        <v>92</v>
      </c>
      <c r="B19" s="43"/>
      <c r="C19" s="64">
        <f>B19*8</f>
        <v>0</v>
      </c>
      <c r="D19" s="43"/>
      <c r="E19" s="64">
        <f>D19*8</f>
        <v>0</v>
      </c>
    </row>
    <row r="20" spans="1:5" x14ac:dyDescent="0.35">
      <c r="A20" s="80" t="s">
        <v>91</v>
      </c>
      <c r="B20" s="43"/>
      <c r="C20" s="64">
        <f>B20*8</f>
        <v>0</v>
      </c>
      <c r="D20" s="43"/>
      <c r="E20" s="64">
        <f>D20*8</f>
        <v>0</v>
      </c>
    </row>
    <row r="22" spans="1:5" s="74" customFormat="1" x14ac:dyDescent="0.35"/>
    <row r="23" spans="1:5" s="74" customFormat="1" x14ac:dyDescent="0.35">
      <c r="A23" s="241" t="s">
        <v>41</v>
      </c>
      <c r="B23" s="241" t="s">
        <v>174</v>
      </c>
      <c r="C23" s="241" t="s">
        <v>175</v>
      </c>
    </row>
    <row r="24" spans="1:5" s="74" customFormat="1" ht="15" thickBot="1" x14ac:dyDescent="0.4">
      <c r="A24" s="242"/>
      <c r="B24" s="242"/>
      <c r="C24" s="242"/>
    </row>
    <row r="25" spans="1:5" s="74" customFormat="1" x14ac:dyDescent="0.35">
      <c r="A25" s="102" t="s">
        <v>176</v>
      </c>
      <c r="B25" s="42">
        <v>80</v>
      </c>
      <c r="C25" s="101">
        <f>B25*C19</f>
        <v>0</v>
      </c>
    </row>
    <row r="26" spans="1:5" s="74" customFormat="1" ht="15" thickBot="1" x14ac:dyDescent="0.4">
      <c r="A26" s="103" t="s">
        <v>177</v>
      </c>
      <c r="B26" s="42">
        <v>20</v>
      </c>
      <c r="C26" s="101">
        <f>B26*C20</f>
        <v>0</v>
      </c>
    </row>
    <row r="27" spans="1:5" s="74" customFormat="1" ht="15" thickBot="1" x14ac:dyDescent="0.4">
      <c r="B27" s="104">
        <f>SUM(B25:B26)</f>
        <v>100</v>
      </c>
      <c r="C27" s="105">
        <f>SUM(C25:C26)</f>
        <v>0</v>
      </c>
    </row>
    <row r="28" spans="1:5" s="74" customFormat="1" ht="15" thickTop="1" x14ac:dyDescent="0.35"/>
    <row r="29" spans="1:5" x14ac:dyDescent="0.35">
      <c r="A29" s="35" t="s">
        <v>188</v>
      </c>
    </row>
    <row r="30" spans="1:5" x14ac:dyDescent="0.35">
      <c r="A30" s="35" t="s">
        <v>225</v>
      </c>
    </row>
    <row r="31" spans="1:5" x14ac:dyDescent="0.35">
      <c r="A31" s="136" t="s">
        <v>168</v>
      </c>
    </row>
    <row r="33" spans="1:5" x14ac:dyDescent="0.35">
      <c r="A33" s="138" t="s">
        <v>227</v>
      </c>
    </row>
    <row r="34" spans="1:5" x14ac:dyDescent="0.35">
      <c r="A34" s="136" t="s">
        <v>228</v>
      </c>
    </row>
    <row r="36" spans="1:5" s="131" customFormat="1" x14ac:dyDescent="0.35"/>
    <row r="37" spans="1:5" s="131" customFormat="1" ht="15" thickBot="1" x14ac:dyDescent="0.4">
      <c r="A37" s="141"/>
      <c r="C37" s="141"/>
      <c r="E37" s="141"/>
    </row>
    <row r="38" spans="1:5" s="41" customFormat="1" x14ac:dyDescent="0.35">
      <c r="A38" s="41" t="s">
        <v>230</v>
      </c>
      <c r="C38" s="41" t="s">
        <v>231</v>
      </c>
      <c r="E38" s="41" t="s">
        <v>232</v>
      </c>
    </row>
  </sheetData>
  <mergeCells count="15">
    <mergeCell ref="A23:A24"/>
    <mergeCell ref="B23:B24"/>
    <mergeCell ref="C23:C24"/>
    <mergeCell ref="A8:E8"/>
    <mergeCell ref="B9:E9"/>
    <mergeCell ref="A10:E10"/>
    <mergeCell ref="A16:A17"/>
    <mergeCell ref="B16:C16"/>
    <mergeCell ref="D16:E16"/>
    <mergeCell ref="B15:E15"/>
    <mergeCell ref="A2:E2"/>
    <mergeCell ref="A4:E4"/>
    <mergeCell ref="B5:E5"/>
    <mergeCell ref="A6:E6"/>
    <mergeCell ref="B7:E7"/>
  </mergeCells>
  <conditionalFormatting sqref="A5:B5 A7:B7 A6 A9:B9 A8">
    <cfRule type="expression" dxfId="3" priority="2">
      <formula>CELL("protect",A5)=0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72ACD7C-7F25-4E3A-AD0D-3A46C6512A1F}">
            <xm:f>CELL("protect",Index!A2)=0</xm:f>
            <x14:dxf>
              <fill>
                <patternFill>
                  <bgColor rgb="FF92D050"/>
                </patternFill>
              </fill>
            </x14:dxf>
          </x14:cfRule>
          <xm:sqref>A2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G33"/>
  <sheetViews>
    <sheetView workbookViewId="0">
      <selection activeCell="A7" sqref="A7"/>
    </sheetView>
  </sheetViews>
  <sheetFormatPr defaultRowHeight="14.5" x14ac:dyDescent="0.35"/>
  <cols>
    <col min="1" max="1" width="29" customWidth="1"/>
    <col min="2" max="2" width="26" customWidth="1"/>
    <col min="3" max="3" width="18" customWidth="1"/>
    <col min="4" max="4" width="20.453125" customWidth="1"/>
    <col min="5" max="5" width="15.36328125" customWidth="1"/>
    <col min="6" max="6" width="17.08984375" customWidth="1"/>
  </cols>
  <sheetData>
    <row r="1" spans="1:6" ht="15" thickBot="1" x14ac:dyDescent="0.4"/>
    <row r="2" spans="1:6" s="74" customFormat="1" ht="25.5" thickBot="1" x14ac:dyDescent="0.55000000000000004">
      <c r="A2" s="155" t="s">
        <v>1</v>
      </c>
      <c r="B2" s="156"/>
      <c r="C2" s="156"/>
      <c r="D2" s="157"/>
    </row>
    <row r="3" spans="1:6" ht="15" thickBot="1" x14ac:dyDescent="0.4"/>
    <row r="4" spans="1:6" x14ac:dyDescent="0.35">
      <c r="A4" s="236"/>
      <c r="B4" s="237"/>
      <c r="C4" s="237"/>
      <c r="D4" s="237"/>
      <c r="E4" s="237"/>
      <c r="F4" s="238"/>
    </row>
    <row r="5" spans="1:6" ht="20" x14ac:dyDescent="0.4">
      <c r="A5" s="109" t="s">
        <v>2</v>
      </c>
      <c r="B5" s="239" t="str">
        <f>'Cover Sheet'!B5</f>
        <v>RFP 16-2020</v>
      </c>
      <c r="C5" s="239"/>
      <c r="D5" s="239"/>
      <c r="E5" s="239"/>
      <c r="F5" s="240"/>
    </row>
    <row r="6" spans="1:6" ht="17.5" x14ac:dyDescent="0.35">
      <c r="A6" s="196"/>
      <c r="B6" s="197"/>
      <c r="C6" s="197"/>
      <c r="D6" s="197"/>
      <c r="E6" s="197"/>
      <c r="F6" s="198"/>
    </row>
    <row r="7" spans="1:6" ht="20" x14ac:dyDescent="0.4">
      <c r="A7" s="109" t="s">
        <v>3</v>
      </c>
      <c r="B7" s="180" t="str">
        <f>'Cover Sheet'!B7</f>
        <v>Application Performance Monitoring</v>
      </c>
      <c r="C7" s="180"/>
      <c r="D7" s="180"/>
      <c r="E7" s="180"/>
      <c r="F7" s="181"/>
    </row>
    <row r="8" spans="1:6" ht="17.5" x14ac:dyDescent="0.35">
      <c r="A8" s="196"/>
      <c r="B8" s="197"/>
      <c r="C8" s="197"/>
      <c r="D8" s="197"/>
      <c r="E8" s="197"/>
      <c r="F8" s="198"/>
    </row>
    <row r="9" spans="1:6" ht="20" x14ac:dyDescent="0.4">
      <c r="A9" s="109" t="s">
        <v>4</v>
      </c>
      <c r="B9" s="170">
        <f>'Cover Sheet'!B10</f>
        <v>0</v>
      </c>
      <c r="C9" s="170"/>
      <c r="D9" s="170"/>
      <c r="E9" s="170"/>
      <c r="F9" s="171"/>
    </row>
    <row r="10" spans="1:6" ht="15" thickBot="1" x14ac:dyDescent="0.4">
      <c r="A10" s="185"/>
      <c r="B10" s="227"/>
      <c r="C10" s="227"/>
      <c r="D10" s="227"/>
      <c r="E10" s="227"/>
      <c r="F10" s="228"/>
    </row>
    <row r="13" spans="1:6" x14ac:dyDescent="0.35">
      <c r="A13" s="32" t="s">
        <v>236</v>
      </c>
    </row>
    <row r="14" spans="1:6" x14ac:dyDescent="0.35">
      <c r="A14" s="32"/>
    </row>
    <row r="15" spans="1:6" ht="25.25" customHeight="1" x14ac:dyDescent="0.35">
      <c r="A15" s="37" t="s">
        <v>36</v>
      </c>
      <c r="B15" s="37" t="s">
        <v>20</v>
      </c>
      <c r="C15" s="220" t="s">
        <v>34</v>
      </c>
      <c r="D15" s="220"/>
      <c r="E15" s="220"/>
      <c r="F15" s="220"/>
    </row>
    <row r="16" spans="1:6" s="33" customFormat="1" ht="15.5" x14ac:dyDescent="0.35">
      <c r="A16" s="39"/>
      <c r="B16" s="39"/>
      <c r="C16" s="54" t="s">
        <v>32</v>
      </c>
      <c r="D16" s="54" t="s">
        <v>33</v>
      </c>
      <c r="E16" s="54" t="s">
        <v>35</v>
      </c>
      <c r="F16" s="54" t="s">
        <v>40</v>
      </c>
    </row>
    <row r="17" spans="1:7" s="33" customFormat="1" ht="15.5" x14ac:dyDescent="0.35">
      <c r="A17" s="34" t="s">
        <v>38</v>
      </c>
      <c r="B17" s="34" t="s">
        <v>37</v>
      </c>
      <c r="C17" s="137"/>
      <c r="D17" s="65"/>
      <c r="E17" s="65"/>
      <c r="F17" s="65"/>
    </row>
    <row r="18" spans="1:7" ht="15" customHeight="1" x14ac:dyDescent="0.35">
      <c r="A18" s="31" t="s">
        <v>48</v>
      </c>
      <c r="B18" s="31" t="s">
        <v>190</v>
      </c>
      <c r="C18" s="65"/>
      <c r="D18" s="65"/>
      <c r="E18" s="65"/>
      <c r="F18" s="65"/>
    </row>
    <row r="20" spans="1:7" s="131" customFormat="1" x14ac:dyDescent="0.35">
      <c r="A20" s="32" t="s">
        <v>237</v>
      </c>
    </row>
    <row r="21" spans="1:7" s="131" customFormat="1" x14ac:dyDescent="0.35">
      <c r="A21" s="32"/>
    </row>
    <row r="22" spans="1:7" s="131" customFormat="1" ht="25.25" customHeight="1" x14ac:dyDescent="0.35">
      <c r="A22" s="37" t="s">
        <v>36</v>
      </c>
      <c r="B22" s="37" t="s">
        <v>20</v>
      </c>
      <c r="C22" s="37" t="s">
        <v>238</v>
      </c>
    </row>
    <row r="23" spans="1:7" s="33" customFormat="1" ht="15.5" x14ac:dyDescent="0.35">
      <c r="A23" s="34" t="s">
        <v>239</v>
      </c>
      <c r="B23" s="151"/>
      <c r="C23" s="65"/>
      <c r="D23" s="131"/>
      <c r="E23" s="131"/>
      <c r="F23" s="131"/>
      <c r="G23" s="149"/>
    </row>
    <row r="24" spans="1:7" s="33" customFormat="1" ht="15.5" x14ac:dyDescent="0.35">
      <c r="A24" s="149"/>
      <c r="B24" s="149"/>
      <c r="C24" s="149"/>
      <c r="D24" s="149"/>
      <c r="E24" s="149"/>
      <c r="F24" s="149"/>
      <c r="G24" s="149"/>
    </row>
    <row r="25" spans="1:7" s="74" customFormat="1" x14ac:dyDescent="0.35">
      <c r="A25" s="74" t="s">
        <v>188</v>
      </c>
    </row>
    <row r="26" spans="1:7" x14ac:dyDescent="0.35">
      <c r="A26" s="35" t="s">
        <v>39</v>
      </c>
    </row>
    <row r="27" spans="1:7" s="131" customFormat="1" x14ac:dyDescent="0.35">
      <c r="A27" s="35" t="s">
        <v>240</v>
      </c>
    </row>
    <row r="28" spans="1:7" x14ac:dyDescent="0.35">
      <c r="A28" s="35" t="s">
        <v>189</v>
      </c>
    </row>
    <row r="30" spans="1:7" s="131" customFormat="1" x14ac:dyDescent="0.35"/>
    <row r="31" spans="1:7" s="131" customFormat="1" ht="15" thickBot="1" x14ac:dyDescent="0.4">
      <c r="A31" s="141"/>
      <c r="C31" s="141"/>
      <c r="E31" s="141"/>
    </row>
    <row r="32" spans="1:7" s="41" customFormat="1" x14ac:dyDescent="0.35">
      <c r="A32" s="41" t="s">
        <v>230</v>
      </c>
      <c r="C32" s="41" t="s">
        <v>231</v>
      </c>
      <c r="E32" s="41" t="s">
        <v>232</v>
      </c>
    </row>
    <row r="33" s="131" customFormat="1" x14ac:dyDescent="0.35"/>
  </sheetData>
  <mergeCells count="9">
    <mergeCell ref="A10:F10"/>
    <mergeCell ref="C15:F15"/>
    <mergeCell ref="A2:D2"/>
    <mergeCell ref="A4:F4"/>
    <mergeCell ref="B5:F5"/>
    <mergeCell ref="A6:F6"/>
    <mergeCell ref="B7:F7"/>
    <mergeCell ref="A8:F8"/>
    <mergeCell ref="B9:F9"/>
  </mergeCells>
  <conditionalFormatting sqref="A7:B7 A9:B9 A8 A5:A6 B5">
    <cfRule type="expression" dxfId="1" priority="2">
      <formula>CELL("protect",A5)=0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18B3BFD-CF89-4B8A-B8DB-3D2D3B4E6837}">
            <xm:f>CELL("protect",Index!A2)=0</xm:f>
            <x14:dxf>
              <fill>
                <patternFill>
                  <bgColor rgb="FF92D050"/>
                </patternFill>
              </fill>
            </x14:dxf>
          </x14:cfRule>
          <xm:sqref>A2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Cover Sheet</vt:lpstr>
      <vt:lpstr>Index</vt:lpstr>
      <vt:lpstr>APM.1  Implementation </vt:lpstr>
      <vt:lpstr>APM.2 Acquisition of Software</vt:lpstr>
      <vt:lpstr>APM.3 Additional Lic</vt:lpstr>
      <vt:lpstr> APM.4 Training</vt:lpstr>
      <vt:lpstr> APM.5 Support</vt:lpstr>
      <vt:lpstr>APM.6 Escalation-Deflation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Silindile Zwakala</dc:creator>
  <cp:lastModifiedBy>Andrea Granchelli</cp:lastModifiedBy>
  <dcterms:created xsi:type="dcterms:W3CDTF">2020-09-08T09:14:11Z</dcterms:created>
  <dcterms:modified xsi:type="dcterms:W3CDTF">2020-12-03T07:33:17Z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7d1197d4-b383-4bfa-93f3-1dbe748f7278</vt:lpwstr>
  </property>
</Properties>
</file>